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R12" i="4"/>
  <c r="S12" i="4"/>
  <c r="P12" i="4"/>
  <c r="U13" i="4" l="1"/>
  <c r="U12" i="4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<sst xmlns="http://schemas.openxmlformats.org/spreadsheetml/2006/main" count="45" uniqueCount="32">
  <si>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</si>
  <si>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</si>
  <si>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</si>
  <si>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</si>
  <si>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</si>
  <si>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</si>
  <si>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</si>
  <si>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</si>
  <si>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</si>
  <si>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</si>
  <si>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</si>
  <si>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</si>
  <si>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</si>
  <si>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</si>
  <si>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</si>
  <si>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</si>
  <si>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</si>
  <si>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</si>
  <si>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</si>
  <si>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</si>
  <si>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</si>
  <si>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</si>
  <si>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</si>
  <si>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</si>
  <si>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</si>
  <si>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</si>
  <si>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</si>
  <si>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</si>
  <si>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</si>
  <si>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</si>
  <si>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ВЕРЕСЕНЬ 2022</t>
  </si>
  <si>
    <t>ВЕРЕСЕНЬ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</si>
</sst>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D1" zoomScaleNormal="100" zoomScaleSheetLayoutView="100" workbookViewId="0">
      <selection activeCell="S14" sqref="S14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13</v>
      </c>
      <c r="F12" s="36">
        <v>5140.91</v>
      </c>
      <c r="G12" s="36"/>
      <c r="H12" s="36"/>
      <c r="I12" s="36">
        <v>2570.4499999999998</v>
      </c>
      <c r="J12" s="36">
        <v>354.55</v>
      </c>
      <c r="K12" s="36"/>
      <c r="L12" s="36">
        <v>7055.52</v>
      </c>
      <c r="M12" s="36"/>
      <c r="N12" s="36">
        <v>245.82</v>
      </c>
      <c r="O12" s="36">
        <f>N12+M12+L12+K12+J12+I12+H12+G12+F12</f>
        <v>15367.25</v>
      </c>
      <c r="P12" s="36">
        <f>O12*0.01</f>
        <v>153.67250000000001</v>
      </c>
      <c r="Q12" s="36">
        <v>7000</v>
      </c>
      <c r="R12" s="36">
        <f>O12*0.18</f>
        <v>2766.105</v>
      </c>
      <c r="S12" s="36">
        <f>O12*0.015</f>
        <v>230.50874999999999</v>
      </c>
      <c r="T12" s="36">
        <f>S12+R12+Q12+P12</f>
        <v>10150.286250000001</v>
      </c>
      <c r="U12" s="36">
        <f>O12-P12-Q12-R12-S12</f>
        <v>5216.9637499999999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10</v>
      </c>
      <c r="F13" s="36">
        <v>3181.82</v>
      </c>
      <c r="G13" s="36"/>
      <c r="H13" s="36"/>
      <c r="I13" s="36">
        <v>1590.91</v>
      </c>
      <c r="J13" s="36">
        <v>363.64</v>
      </c>
      <c r="K13" s="36"/>
      <c r="L13" s="36"/>
      <c r="M13" s="36"/>
      <c r="N13" s="36">
        <v>189.09</v>
      </c>
      <c r="O13" s="36">
        <f>N13+M13+L13+K13+J13+I13+H13+G13+F13</f>
        <v>5325.4600000000009</v>
      </c>
      <c r="P13" s="36">
        <f>O13*0.01</f>
        <v>53.254600000000011</v>
      </c>
      <c r="Q13" s="36">
        <v>0</v>
      </c>
      <c r="R13" s="36">
        <f>O13*0.18</f>
        <v>958.58280000000013</v>
      </c>
      <c r="S13" s="36">
        <f>O13*0.015</f>
        <v>79.881900000000016</v>
      </c>
      <c r="T13" s="36">
        <f>S13+R13+Q13+P13</f>
        <v>1091.7193000000002</v>
      </c>
      <c r="U13" s="36">
        <f>O13-P13-Q13-R13-S13</f>
        <v>4233.7407000000003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8322.73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4161.3599999999997</v>
      </c>
      <c r="J17" s="38">
        <f t="shared" si="0"/>
        <v>718.19</v>
      </c>
      <c r="K17" s="38">
        <f t="shared" si="0"/>
        <v>0</v>
      </c>
      <c r="L17" s="38">
        <f t="shared" si="0"/>
        <v>7055.52</v>
      </c>
      <c r="M17" s="38">
        <f t="shared" si="0"/>
        <v>0</v>
      </c>
      <c r="N17" s="38">
        <f t="shared" si="0"/>
        <v>434.90999999999997</v>
      </c>
      <c r="O17" s="38">
        <f t="shared" si="0"/>
        <v>20692.71</v>
      </c>
      <c r="P17" s="38">
        <f t="shared" si="0"/>
        <v>206.92710000000002</v>
      </c>
      <c r="Q17" s="38">
        <f t="shared" si="0"/>
        <v>7000</v>
      </c>
      <c r="R17" s="38">
        <f t="shared" si="0"/>
        <v>3724.6878000000002</v>
      </c>
      <c r="S17" s="38">
        <f t="shared" si="0"/>
        <v>310.39064999999999</v>
      </c>
      <c r="T17" s="38">
        <f t="shared" si="0"/>
        <v>11242.005550000002</v>
      </c>
      <c r="U17" s="38">
        <f t="shared" si="0"/>
        <v>9450.7044500000011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