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<sst xmlns="http://schemas.openxmlformats.org/spreadsheetml/2006/main" count="51" uniqueCount="37">
  <si>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</si>
  <si>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</si>
  <si>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</si>
  <si>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</si>
  <si>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</si>
  <si>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</si>
  <si>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</si>
  <si>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</si>
  <si>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</si>
  <si>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</si>
  <si>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</si>
  <si>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</si>
  <si>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</si>
  <si>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</si>
  <si>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</si>
  <si>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</si>
  <si>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</si>
  <si>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</si>
  <si>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</si>
  <si>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</si>
  <si>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</si>
  <si>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</si>
  <si>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</si>
  <si>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</si>
  <si>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</si>
  <si>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</si>
  <si>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</si>
  <si>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</si>
  <si>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</si>
  <si>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</si>
  <si>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</si>
  <si>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</si>
  <si>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</si>
  <si>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</si>
  <si>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</si>
  <si>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ЖОВТЕНЬ 2022</t>
  </si>
  <si>
    <t>Жовтень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</si>
</sst>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zoomScaleNormal="100" zoomScaleSheetLayoutView="100" workbookViewId="0">
      <selection activeCell="U16" sqref="U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21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>
        <v>416</v>
      </c>
      <c r="O12" s="36">
        <f>F12+G12+H12+I12+J12+K12+L12+M12+N12</f>
        <v>43264</v>
      </c>
      <c r="P12" s="36">
        <v>432.64</v>
      </c>
      <c r="Q12" s="36">
        <v>20000</v>
      </c>
      <c r="R12" s="36">
        <v>7787.52</v>
      </c>
      <c r="S12" s="36">
        <v>648.96</v>
      </c>
      <c r="T12" s="36">
        <f>P12+Q12+R12+S12</f>
        <v>28869.119999999999</v>
      </c>
      <c r="U12" s="36">
        <f>O12-T12</f>
        <v>14394.880000000001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21</v>
      </c>
      <c r="F13" s="36">
        <v>14420</v>
      </c>
      <c r="G13" s="36">
        <v>12978</v>
      </c>
      <c r="H13" s="36">
        <v>1442</v>
      </c>
      <c r="I13" s="36">
        <v>7210</v>
      </c>
      <c r="J13" s="36"/>
      <c r="K13" s="36"/>
      <c r="L13" s="36"/>
      <c r="M13" s="36"/>
      <c r="N13" s="36">
        <v>416</v>
      </c>
      <c r="O13" s="36">
        <f t="shared" ref="O13:O16" si="0">F13+G13+H13+I13+J13+K13+L13+M13+N13</f>
        <v>36466</v>
      </c>
      <c r="P13" s="36">
        <v>364.66</v>
      </c>
      <c r="Q13" s="36">
        <v>9000</v>
      </c>
      <c r="R13" s="36">
        <v>6563.88</v>
      </c>
      <c r="S13" s="36">
        <v>546.99</v>
      </c>
      <c r="T13" s="36">
        <f t="shared" ref="T13:T16" si="1">P13+Q13+R13+S13</f>
        <v>16475.530000000002</v>
      </c>
      <c r="U13" s="36">
        <f>O13-T13</f>
        <v>19990.469999999998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18</v>
      </c>
      <c r="F14" s="36">
        <v>11035.72</v>
      </c>
      <c r="G14" s="36">
        <v>9932.14</v>
      </c>
      <c r="H14" s="36"/>
      <c r="I14" s="36">
        <v>5517.86</v>
      </c>
      <c r="J14" s="36"/>
      <c r="K14" s="36"/>
      <c r="L14" s="36">
        <v>3833.6</v>
      </c>
      <c r="M14" s="36"/>
      <c r="N14" s="36">
        <v>356.57</v>
      </c>
      <c r="O14" s="36">
        <f t="shared" si="0"/>
        <v>30675.89</v>
      </c>
      <c r="P14" s="36">
        <v>306.76</v>
      </c>
      <c r="Q14" s="36">
        <v>8000</v>
      </c>
      <c r="R14" s="36">
        <v>5521.66</v>
      </c>
      <c r="S14" s="36">
        <v>460.14</v>
      </c>
      <c r="T14" s="36">
        <f t="shared" si="1"/>
        <v>14288.56</v>
      </c>
      <c r="U14" s="36">
        <f>O14-T14</f>
        <v>16387.330000000002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21</v>
      </c>
      <c r="F15" s="36">
        <v>12875</v>
      </c>
      <c r="G15" s="36">
        <v>11587.5</v>
      </c>
      <c r="H15" s="36"/>
      <c r="I15" s="36">
        <v>6437.5</v>
      </c>
      <c r="J15" s="36"/>
      <c r="K15" s="36"/>
      <c r="L15" s="36"/>
      <c r="M15" s="36"/>
      <c r="N15" s="36">
        <v>416</v>
      </c>
      <c r="O15" s="36">
        <f t="shared" si="0"/>
        <v>31316</v>
      </c>
      <c r="P15" s="36">
        <v>313.16000000000003</v>
      </c>
      <c r="Q15" s="36">
        <v>8000</v>
      </c>
      <c r="R15" s="36">
        <v>5636.88</v>
      </c>
      <c r="S15" s="36">
        <v>469.74</v>
      </c>
      <c r="T15" s="36">
        <f t="shared" si="1"/>
        <v>14419.78</v>
      </c>
      <c r="U15" s="36">
        <f>O15-T15</f>
        <v>16896.22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21</v>
      </c>
      <c r="F16" s="36">
        <v>10300</v>
      </c>
      <c r="G16" s="36">
        <v>8240</v>
      </c>
      <c r="H16" s="36"/>
      <c r="I16" s="36">
        <v>5150</v>
      </c>
      <c r="J16" s="36">
        <v>700</v>
      </c>
      <c r="K16" s="36"/>
      <c r="L16" s="36"/>
      <c r="M16" s="36"/>
      <c r="N16" s="36">
        <v>416</v>
      </c>
      <c r="O16" s="36">
        <f t="shared" si="0"/>
        <v>24806</v>
      </c>
      <c r="P16" s="36">
        <v>248.06</v>
      </c>
      <c r="Q16" s="36">
        <v>6500</v>
      </c>
      <c r="R16" s="36">
        <v>4465.08</v>
      </c>
      <c r="S16" s="36">
        <v>372.09</v>
      </c>
      <c r="T16" s="36">
        <f t="shared" si="1"/>
        <v>11585.23</v>
      </c>
      <c r="U16" s="36">
        <f>O16-T16</f>
        <v>13220.77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65110.720000000001</v>
      </c>
      <c r="G17" s="38">
        <f t="shared" ref="G17:U17" si="2">G12+G13+G14+G15+G16</f>
        <v>59217.64</v>
      </c>
      <c r="H17" s="38">
        <f t="shared" si="2"/>
        <v>3090</v>
      </c>
      <c r="I17" s="38">
        <f t="shared" si="2"/>
        <v>32555.360000000001</v>
      </c>
      <c r="J17" s="38">
        <f t="shared" si="2"/>
        <v>700</v>
      </c>
      <c r="K17" s="38">
        <f t="shared" si="2"/>
        <v>0</v>
      </c>
      <c r="L17" s="38">
        <f t="shared" si="2"/>
        <v>3833.6</v>
      </c>
      <c r="M17" s="38">
        <f t="shared" si="2"/>
        <v>0</v>
      </c>
      <c r="N17" s="38">
        <f t="shared" si="2"/>
        <v>2020.57</v>
      </c>
      <c r="O17" s="38">
        <f t="shared" si="2"/>
        <v>166527.89000000001</v>
      </c>
      <c r="P17" s="38">
        <f t="shared" si="2"/>
        <v>1665.28</v>
      </c>
      <c r="Q17" s="38">
        <f t="shared" si="2"/>
        <v>51500</v>
      </c>
      <c r="R17" s="38">
        <f t="shared" si="2"/>
        <v>29975.020000000004</v>
      </c>
      <c r="S17" s="38">
        <f t="shared" si="2"/>
        <v>2497.92</v>
      </c>
      <c r="T17" s="38">
        <f t="shared" si="2"/>
        <v>85638.22</v>
      </c>
      <c r="U17" s="38">
        <f t="shared" si="2"/>
        <v>80889.67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2022-10-31T08:26:36Z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