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U13" i="4" l="1"/>
  <c r="T13" i="4"/>
  <c r="S13" i="4"/>
  <c r="R13" i="4"/>
  <c r="P13" i="4"/>
  <c r="U12" i="4"/>
  <c r="T12" i="4"/>
  <c r="S12" i="4"/>
  <c r="R12" i="4"/>
  <c r="P12" i="4"/>
  <c r="O13" i="4"/>
  <c r="O12" i="4"/>
  <c r="S17" i="4" l="1"/>
  <c r="G17" i="4" l="1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<sst xmlns="http://schemas.openxmlformats.org/spreadsheetml/2006/main" count="45" uniqueCount="32">
  <si>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</si>
  <si>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</si>
  <si>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</si>
  <si>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</si>
  <si>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</si>
  <si>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</si>
  <si>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</si>
  <si>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</si>
  <si>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</si>
  <si>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</si>
  <si>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</si>
  <si>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</si>
  <si>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</si>
  <si>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</si>
  <si>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</si>
  <si>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</si>
  <si>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</si>
  <si>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</si>
  <si>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</si>
  <si>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</si>
  <si>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</si>
  <si>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</si>
  <si>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</si>
  <si>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</si>
  <si>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</si>
  <si>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СІЧЕНЬ 2022</t>
  </si>
  <si>
    <t>СІЧЕНЬ 2022 р.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</si>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</sst>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A3" zoomScaleNormal="100" zoomScaleSheetLayoutView="100" workbookViewId="0">
      <selection activeCell="U12" sqref="U12:U13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29</v>
      </c>
      <c r="B2" s="29"/>
      <c r="C2" s="30"/>
      <c r="D2" s="30"/>
      <c r="E2" s="25"/>
      <c r="F2" s="25"/>
      <c r="G2" s="23"/>
    </row>
    <row r="3" spans="1:22" ht="13.15" customHeight="1" x14ac:dyDescent="0.2">
      <c r="A3" s="39">
        <v>2737182</v>
      </c>
      <c r="B3" s="39"/>
      <c r="C3" s="39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25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26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42" t="s">
        <v>27</v>
      </c>
      <c r="D12" s="34" t="s">
        <v>30</v>
      </c>
      <c r="E12" s="43">
        <v>19</v>
      </c>
      <c r="F12" s="36">
        <v>8150</v>
      </c>
      <c r="G12" s="36"/>
      <c r="H12" s="36"/>
      <c r="I12" s="36">
        <v>4075</v>
      </c>
      <c r="J12" s="36">
        <v>600</v>
      </c>
      <c r="K12" s="36"/>
      <c r="L12" s="36"/>
      <c r="M12" s="36"/>
      <c r="N12" s="36">
        <v>275.39</v>
      </c>
      <c r="O12" s="36">
        <f>N12+M12+L12+K12+J12+I12+H12+G12+F12</f>
        <v>13100.39</v>
      </c>
      <c r="P12" s="36">
        <f>O12*0.01</f>
        <v>131.00389999999999</v>
      </c>
      <c r="Q12" s="36">
        <v>5000</v>
      </c>
      <c r="R12" s="36">
        <f>O12*0.18</f>
        <v>2358.0701999999997</v>
      </c>
      <c r="S12" s="36">
        <f>O12*0.015</f>
        <v>196.50584999999998</v>
      </c>
      <c r="T12" s="36">
        <f>S12+R12+Q12+P12</f>
        <v>7685.5799499999994</v>
      </c>
      <c r="U12" s="36">
        <f>O12-P12-Q12-R12-S12</f>
        <v>5414.81005</v>
      </c>
    </row>
    <row r="13" spans="1:22" s="21" customFormat="1" ht="91.5" customHeight="1" x14ac:dyDescent="0.2">
      <c r="A13" s="32">
        <v>2</v>
      </c>
      <c r="B13" s="33"/>
      <c r="C13" s="42" t="s">
        <v>28</v>
      </c>
      <c r="D13" s="34" t="s">
        <v>31</v>
      </c>
      <c r="E13" s="43">
        <v>14</v>
      </c>
      <c r="F13" s="36">
        <v>4863.16</v>
      </c>
      <c r="G13" s="36"/>
      <c r="H13" s="36"/>
      <c r="I13" s="36">
        <v>2431.58</v>
      </c>
      <c r="J13" s="36">
        <v>515.79</v>
      </c>
      <c r="K13" s="36"/>
      <c r="L13" s="36">
        <v>2160.2600000000002</v>
      </c>
      <c r="M13" s="36"/>
      <c r="N13" s="36">
        <v>202.92</v>
      </c>
      <c r="O13" s="36">
        <f>N13+M13+L13+K13+J13+I13+H13+G13+F13</f>
        <v>10173.709999999999</v>
      </c>
      <c r="P13" s="36">
        <f>O13*0.01</f>
        <v>101.7371</v>
      </c>
      <c r="Q13" s="36">
        <v>2500</v>
      </c>
      <c r="R13" s="36">
        <f>O13*0.18</f>
        <v>1831.2677999999999</v>
      </c>
      <c r="S13" s="36">
        <f>O13*0.015</f>
        <v>152.60564999999997</v>
      </c>
      <c r="T13" s="36">
        <f>S13+R13+Q13+P13</f>
        <v>4585.6105500000003</v>
      </c>
      <c r="U13" s="36">
        <f>O13-P13-Q13-R13-S13</f>
        <v>5588.0994499999997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0" t="s">
        <v>18</v>
      </c>
      <c r="D17" s="41"/>
      <c r="E17" s="37"/>
      <c r="F17" s="38">
        <f>F12+F13+F14+F15+F16</f>
        <v>13013.16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6506.58</v>
      </c>
      <c r="J17" s="38">
        <f t="shared" si="0"/>
        <v>1115.79</v>
      </c>
      <c r="K17" s="38">
        <f t="shared" si="0"/>
        <v>0</v>
      </c>
      <c r="L17" s="38">
        <f t="shared" si="0"/>
        <v>2160.2600000000002</v>
      </c>
      <c r="M17" s="38">
        <f t="shared" si="0"/>
        <v>0</v>
      </c>
      <c r="N17" s="38">
        <f t="shared" si="0"/>
        <v>478.30999999999995</v>
      </c>
      <c r="O17" s="38">
        <f t="shared" si="0"/>
        <v>23274.1</v>
      </c>
      <c r="P17" s="38">
        <f t="shared" si="0"/>
        <v>232.74099999999999</v>
      </c>
      <c r="Q17" s="38">
        <f t="shared" si="0"/>
        <v>7500</v>
      </c>
      <c r="R17" s="38">
        <f t="shared" si="0"/>
        <v>4189.3379999999997</v>
      </c>
      <c r="S17" s="38">
        <f t="shared" si="0"/>
        <v>349.11149999999998</v>
      </c>
      <c r="T17" s="38">
        <f t="shared" si="0"/>
        <v>12271.190500000001</v>
      </c>
      <c r="U17" s="38">
        <f t="shared" si="0"/>
        <v>11002.9095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