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<sst xmlns="http://schemas.openxmlformats.org/spreadsheetml/2006/main" count="45" uniqueCount="32">
  <si>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</si>
  <si>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</si>
  <si>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</si>
  <si>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</si>
  <si>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</si>
  <si>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</si>
  <si>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</si>
  <si>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</si>
  <si>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</si>
  <si>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</si>
  <si>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</si>
  <si>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</si>
  <si>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</si>
  <si>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</si>
  <si>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</si>
  <si>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</si>
  <si>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</si>
  <si>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</si>
  <si>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</si>
  <si>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</si>
  <si>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</si>
  <si>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</si>
  <si>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</si>
  <si>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</si>
  <si>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</si>
  <si>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</si>
  <si>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</si>
  <si>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</si>
  <si>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</si>
  <si>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</si>
  <si>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>ТРАВЕНЬ 2022 р.</t>
  </si>
  <si>
    <t xml:space="preserve">       ЧЕРВЕНЬ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</si>
</sst>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4" zoomScaleNormal="100" zoomScaleSheetLayoutView="100" workbookViewId="0">
      <selection activeCell="G14" sqref="G14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31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30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10</v>
      </c>
      <c r="F12" s="36">
        <v>3954.55</v>
      </c>
      <c r="G12" s="36"/>
      <c r="H12" s="36"/>
      <c r="I12" s="36">
        <v>1977.27</v>
      </c>
      <c r="J12" s="36">
        <v>272.73</v>
      </c>
      <c r="K12" s="36"/>
      <c r="L12" s="36">
        <v>12238.97</v>
      </c>
      <c r="M12" s="36">
        <v>16119.41</v>
      </c>
      <c r="N12" s="36">
        <v>107.13</v>
      </c>
      <c r="O12" s="36">
        <f>N12+M12+L12+K12+J12+I12+H12+G12+F12</f>
        <v>34670.06</v>
      </c>
      <c r="P12" s="36">
        <f>O12*0.01</f>
        <v>346.70060000000001</v>
      </c>
      <c r="Q12" s="36">
        <v>20000</v>
      </c>
      <c r="R12" s="36">
        <f>O12*0.18</f>
        <v>6240.6107999999995</v>
      </c>
      <c r="S12" s="36">
        <f>O12*0.015</f>
        <v>520.05089999999996</v>
      </c>
      <c r="T12" s="36">
        <f>S12+R12+Q12+P12</f>
        <v>27107.362300000001</v>
      </c>
      <c r="U12" s="36">
        <f>O12-P12-Q12-R12-S12</f>
        <v>7562.6977000000015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14</v>
      </c>
      <c r="F13" s="36">
        <v>4454.55</v>
      </c>
      <c r="G13" s="36"/>
      <c r="H13" s="36"/>
      <c r="I13" s="36">
        <v>2227.27</v>
      </c>
      <c r="J13" s="36">
        <v>509.09</v>
      </c>
      <c r="K13" s="36"/>
      <c r="L13" s="36"/>
      <c r="M13" s="36"/>
      <c r="N13" s="36">
        <v>149.99</v>
      </c>
      <c r="O13" s="36">
        <f>N13+M13+L13+K13+J13+I13+H13+G13+F13</f>
        <v>7340.9</v>
      </c>
      <c r="P13" s="36">
        <f>O13*0.01</f>
        <v>73.408999999999992</v>
      </c>
      <c r="Q13" s="36">
        <v>0</v>
      </c>
      <c r="R13" s="36">
        <f>O13*0.18</f>
        <v>1321.3619999999999</v>
      </c>
      <c r="S13" s="36">
        <f>O13*0.015</f>
        <v>110.11349999999999</v>
      </c>
      <c r="T13" s="36">
        <f>S13+R13+Q13+P13</f>
        <v>1504.8844999999997</v>
      </c>
      <c r="U13" s="36">
        <f>O13-P13-Q13-R13-S13</f>
        <v>5836.0154999999995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8409.1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4204.54</v>
      </c>
      <c r="J17" s="38">
        <f t="shared" si="0"/>
        <v>781.81999999999994</v>
      </c>
      <c r="K17" s="38">
        <f t="shared" si="0"/>
        <v>0</v>
      </c>
      <c r="L17" s="38">
        <f t="shared" si="0"/>
        <v>12238.97</v>
      </c>
      <c r="M17" s="38">
        <f t="shared" si="0"/>
        <v>16119.41</v>
      </c>
      <c r="N17" s="38">
        <f t="shared" si="0"/>
        <v>257.12</v>
      </c>
      <c r="O17" s="38">
        <f t="shared" si="0"/>
        <v>42010.96</v>
      </c>
      <c r="P17" s="38">
        <f t="shared" si="0"/>
        <v>420.1096</v>
      </c>
      <c r="Q17" s="38">
        <f t="shared" si="0"/>
        <v>20000</v>
      </c>
      <c r="R17" s="38">
        <f t="shared" si="0"/>
        <v>7561.9727999999996</v>
      </c>
      <c r="S17" s="38">
        <f t="shared" si="0"/>
        <v>630.16439999999989</v>
      </c>
      <c r="T17" s="38">
        <f t="shared" si="0"/>
        <v>28612.246800000001</v>
      </c>
      <c r="U17" s="38">
        <f t="shared" si="0"/>
        <v>13398.713200000002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