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580" activeTab="0"/>
  </bookViews>
  <sheets>
    <sheet name="Лист1" sheetId="1" r:id="rId1"/>
  </sheets>
  <definedNames>
    <definedName name="_xlnm.Print_Area" localSheetId="0">'Лист1'!$A$2:$J$98</definedName>
  </definedNames>
  <calcPr fullCalcOnLoad="1"/>
</workbook>
</file>

<file path=xl/sharedStrings.xml><?xml version="1.0" encoding="utf-8"?>
<sst xmlns="http://schemas.openxmlformats.org/spreadsheetml/2006/main" count="188" uniqueCount="187">
  <si>
    <t>Загальний фонд</t>
  </si>
  <si>
    <t>0100</t>
  </si>
  <si>
    <t>Державне управління</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</si>
  <si>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</si>
  <si>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</si>
  <si>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1000</t>
  </si>
  <si>
    <t>Освіта</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</si>
  <si>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</si>
  <si>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</si>
  <si>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1030</t>
  </si>
  <si>
    <t>Надання загальної середньої освіти вечірніми (змінними) школами</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</si>
  <si>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</si>
  <si>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</si>
  <si>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1090</t>
  </si>
  <si>
    <t>Надання позашкільної освіти позашкільними закладами освіти, заходи із позашкільної роботи з дітьми</t>
  </si>
  <si>
    <t>1140</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</si>
  <si>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</si>
  <si>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1170</t>
  </si>
  <si>
    <t>Методичне забезпечення діяльності навчальних закладів та інші заходи в галузі освіти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</si>
  <si>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</si>
  <si>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</si>
  <si>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</si>
  <si>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</si>
  <si>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</si>
  <si>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</si>
  <si>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1220</t>
  </si>
  <si>
    <t>Інші освітні програми</t>
  </si>
  <si>
    <t>1230</t>
  </si>
  <si>
    <t>Надання допомоги дітям-сиротам і дітям, позбавленим батьківського піклування, яким виповнюється 18 років</t>
  </si>
  <si>
    <t>2000</t>
  </si>
  <si>
    <t>Охорона здоров`я</t>
  </si>
  <si>
    <t>2010</t>
  </si>
  <si>
    <t>Багатопрофільна стаціонарна медична допомога населенню</t>
  </si>
  <si>
    <t>2050</t>
  </si>
  <si>
    <t>Лікарсько-акушерська допомога вагітним, породіллям та новонародженим</t>
  </si>
  <si>
    <t>2120</t>
  </si>
  <si>
    <t>Амбулаторно-поліклінічна допомога населенню</t>
  </si>
  <si>
    <t>2140</t>
  </si>
  <si>
    <t>Надання стоматологічної допомоги населенню</t>
  </si>
  <si>
    <t>2180</t>
  </si>
  <si>
    <t>Первинна медична допомога населенню</t>
  </si>
  <si>
    <t>2211</t>
  </si>
  <si>
    <t>Програма і централізовані заходи з імунопрофілактики</t>
  </si>
  <si>
    <t>2212</t>
  </si>
  <si>
    <t>Програма і централізовані заходи боротьби з туберкульозом</t>
  </si>
  <si>
    <t>2220</t>
  </si>
  <si>
    <t>Інші заходи в галузі охорони здоров`я</t>
  </si>
  <si>
    <t>3000</t>
  </si>
  <si>
    <t>Соціальний захист та соціальне забезпечення</t>
  </si>
  <si>
    <t>3011</t>
  </si>
  <si>
    <t>3012</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</si>
  <si>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</si>
  <si>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</si>
  <si>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</si>
  <si>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</si>
  <si>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</si>
  <si>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</si>
  <si>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</si>
  <si>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3021</t>
  </si>
  <si>
    <t>3022</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</si>
  <si>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</si>
  <si>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</si>
  <si>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3024</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</si>
  <si>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</si>
  <si>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</si>
  <si>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</si>
  <si>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</si>
  <si>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3041</t>
  </si>
  <si>
    <t>Надання допомоги у зв`язку з вагітністю і пологами</t>
  </si>
  <si>
    <t>3042</t>
  </si>
  <si>
    <t>Надання допомоги до досягнення дитиною трирічного віку</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</si>
  <si>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</si>
  <si>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</si>
  <si>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</si>
  <si>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</si>
  <si>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</si>
  <si>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</si>
  <si>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</si>
  <si>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</si>
  <si>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</si>
  <si>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</si>
  <si>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</si>
  <si>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</si>
  <si>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</si>
  <si>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</si>
  <si>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</si>
  <si>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</si>
  <si>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3080</t>
  </si>
  <si>
    <t>Надання допомоги по догляду за інвалідами I чи II групи внаслідок психічного розладу</t>
  </si>
  <si>
    <t>3090</t>
  </si>
  <si>
    <t>Видатки на поховання учасників бойових дій та інвалідів війни</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</si>
  <si>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</si>
  <si>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</si>
  <si>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</si>
  <si>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</si>
  <si>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3112</t>
  </si>
  <si>
    <t>Заходи державної політики з питань дітей та їх соціального захисту</t>
  </si>
  <si>
    <t>3131</t>
  </si>
  <si>
    <t>Центри соціальних служб для сім`ї, дітей та молоді</t>
  </si>
  <si>
    <t>3132</t>
  </si>
  <si>
    <t>Програми і заходи центрів соціальних служб для сім`ї, дітей та молоді</t>
  </si>
  <si>
    <t>3141</t>
  </si>
  <si>
    <t>Здійснення заходів та реалізація проектів на виконання Державної цільової соціальної програми `Молодь України`</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</si>
  <si>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</si>
  <si>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</si>
  <si>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</si>
  <si>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</si>
  <si>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</si>
  <si>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</si>
  <si>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3202</t>
  </si>
  <si>
    <t>Надання фінансової підтримки громадським організаціям інвалідів і ветеранів, діяльність яких має соціальну спрямованість</t>
  </si>
  <si>
    <t>3400</t>
  </si>
  <si>
    <t>Інші видатки на соціальний захист населення</t>
  </si>
  <si>
    <t>3500</t>
  </si>
  <si>
    <t>Інші видатки</t>
  </si>
  <si>
    <t>4000</t>
  </si>
  <si>
    <t>Культура і мистецтво</t>
  </si>
  <si>
    <t>4030</t>
  </si>
  <si>
    <t>Філармонії, музичні колективи і ансамблі та інші мистецькі заклади та заходи</t>
  </si>
  <si>
    <t>4040</t>
  </si>
  <si>
    <t>Видатки на заходи, передбачені державними і місцевими програмами розвитку культури і мистецтва</t>
  </si>
  <si>
    <t>4060</t>
  </si>
  <si>
    <t>Бібліотеки</t>
  </si>
  <si>
    <t>4090</t>
  </si>
  <si>
    <t>Палаци і будинки культури, клуби та інші заклади клубного типу</t>
  </si>
  <si>
    <t>4100</t>
  </si>
  <si>
    <t>Школи естетичного виховання дітей</t>
  </si>
  <si>
    <t>4200</t>
  </si>
  <si>
    <t>Інші культурно-освітні заклади та заходи</t>
  </si>
  <si>
    <t>5000</t>
  </si>
  <si>
    <t>Фізична культура і спорт</t>
  </si>
  <si>
    <t>5011</t>
  </si>
  <si>
    <t>Проведення навчально-тренувальних зборів і змагань з олімпійських видів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</si>
  <si>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</si>
  <si>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</si>
  <si>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</si>
  <si>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</si>
  <si>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5041</t>
  </si>
  <si>
    <t>Утримання комунальних спортивних споруд</t>
  </si>
  <si>
    <t>7300</t>
  </si>
  <si>
    <t>Сільське і лісове господарство, рибне господарство та мисливство</t>
  </si>
  <si>
    <t>7330</t>
  </si>
  <si>
    <t>Програми в галузі сільського господарства, лісового господарства, рибальства та мисливства</t>
  </si>
  <si>
    <t>7400</t>
  </si>
  <si>
    <t>Інші послуги, пов`язані з економічною діяльністю</t>
  </si>
  <si>
    <t>7450</t>
  </si>
  <si>
    <t>Сприяння розвитку малого та середнього підприємництва</t>
  </si>
  <si>
    <t>7800</t>
  </si>
  <si>
    <t>Запобігання та ліквідація надзвичайних ситуацій та наслідків стихійного лиха</t>
  </si>
  <si>
    <t>7810</t>
  </si>
  <si>
    <t>Видатки на запобігання та ліквідацію надзвичайних ситуацій та наслідків стихійного лиха</t>
  </si>
  <si>
    <t>8000</t>
  </si>
  <si>
    <t>Видатки, не віднесені до основних груп</t>
  </si>
  <si>
    <t>8010</t>
  </si>
  <si>
    <t>Резервний фонд</t>
  </si>
  <si>
    <t>8021</t>
  </si>
  <si>
    <t>Проведення місцевих виборів</t>
  </si>
  <si>
    <t>8370</t>
  </si>
  <si>
    <t>Субвенція з місцевого бюджету державному бюджету на виконання програм соціально-економічного та культурного розвитку регіонів</t>
  </si>
  <si>
    <t>8600</t>
  </si>
  <si>
    <t>8800</t>
  </si>
  <si>
    <t>Інші субвенції</t>
  </si>
  <si>
    <t>План на 2017 рік з урахуванням змін</t>
  </si>
  <si>
    <t>Відсоток виконання до уточненого призначення на 2017 рік</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</si>
  <si>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</si>
  <si>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</si>
  <si>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КПКВКМБ</t>
  </si>
  <si>
    <t xml:space="preserve">Назва </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</si>
  <si>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особам...на придбання твердого палива та скрапленого газу</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</si>
  <si>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 придбання твердого палива</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</si>
  <si>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 на придбання твердого та рідкого пічного побутового палива</t>
  </si>
  <si>
    <t>Всього видатків  бюджету</t>
  </si>
  <si>
    <t>Надання державного пільгового кредиту індивідуальним сільським забудовникам</t>
  </si>
  <si>
    <t>Всього витрати районного бюджету</t>
  </si>
  <si>
    <t>грн.</t>
  </si>
  <si>
    <t>Засоби масової інформації</t>
  </si>
  <si>
    <t>Підтримка періодичних видань (газет та журналів)</t>
  </si>
  <si>
    <t xml:space="preserve"> Начальник фінансового управління райдержадміністрації</t>
  </si>
  <si>
    <t xml:space="preserve"> Ганна Кравчук</t>
  </si>
  <si>
    <t>Касові видатки за І  півріччя  2017 року</t>
  </si>
  <si>
    <t>Збільшення/ зменшення видатків за І  півріччя 2017 року до видатків 2016 року (+;-)</t>
  </si>
  <si>
    <t>Інформація про виконання Коломийського районного бюджету по видатках за І півріччя 2017 року</t>
  </si>
  <si>
    <t>Відсоток виконання до уточненого призначення на І  півріччя  2017 року</t>
  </si>
  <si>
    <t>План на І  півріччя  2017 року з урахуванням змін</t>
  </si>
  <si>
    <t xml:space="preserve"> Субвенція з державного бюджету місцевим бюджетам на здійснення заходів щодо соціально- економічного розитку окремих територій</t>
  </si>
  <si>
    <t>Надання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на житлово-комунальні послуги</t>
  </si>
  <si>
    <t xml:space="preserve">Касові видатки за І  півріччя  2016 року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</si>
</sst>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0000"/>
    <numFmt numFmtId="171" formatCode="0.000000"/>
    <numFmt numFmtId="172" formatCode="0.00000"/>
    <numFmt numFmtId="173" formatCode="0.0000"/>
    <numFmt numFmtId="174" formatCode="0.000"/>
    <numFmt numFmtId="175" formatCode="0.00000000"/>
  </numFmts>
  <fonts count="40">
    <font>
      <sz val="10"/>
      <name val="Arial Cyr"/>
      <family val="0"/>
    </font>
    <font>
      <sz val="12"/>
      <name val="Times New Roman"/>
      <family val="1"/>
    </font>
    <font>
      <b/>
      <sz val="12"/>
      <name val="Times New Roman"/>
      <family val="1"/>
    </font>
    <font>
      <sz val="12"/>
      <name val="Times New Roman Cyr"/>
      <family val="1"/>
    </font>
    <font>
      <b/>
      <sz val="14"/>
      <name val="Times New Roman"/>
      <family val="1"/>
    </font>
    <font>
      <sz val="14"/>
      <name val="Times New Roman"/>
      <family val="1"/>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56"/>
      <name val="Calibri"/>
      <family val="2"/>
    </font>
    <font>
      <b/>
      <sz val="13"/>
      <color indexed="56"/>
      <name val="Calibri"/>
      <family val="2"/>
    </font>
    <font>
      <b/>
      <sz val="11"/>
      <color indexed="56"/>
      <name val="Calibri"/>
      <family val="2"/>
    </font>
    <font>
      <b/>
      <sz val="14"/>
      <color indexed="8"/>
      <name val="Calibri"/>
      <family val="2"/>
    </font>
    <font>
      <b/>
      <sz val="14"/>
      <color indexed="9"/>
      <name val="Calibri"/>
      <family val="2"/>
    </font>
    <font>
      <b/>
      <sz val="18"/>
      <color indexed="56"/>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4"/>
      <color theme="1"/>
      <name val="Calibri"/>
      <family val="2"/>
    </font>
    <font>
      <sz val="14"/>
      <color theme="0"/>
      <name val="Calibri"/>
      <family val="2"/>
    </font>
    <font>
      <sz val="14"/>
      <color rgb="FF3F3F76"/>
      <name val="Calibri"/>
      <family val="2"/>
    </font>
    <font>
      <b/>
      <sz val="14"/>
      <color rgb="FF3F3F3F"/>
      <name val="Calibri"/>
      <family val="2"/>
    </font>
    <font>
      <b/>
      <sz val="14"/>
      <color rgb="FFFA7D0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0">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33" borderId="10" xfId="0" applyFont="1" applyFill="1" applyBorder="1" applyAlignment="1" quotePrefix="1">
      <alignment/>
    </xf>
    <xf numFmtId="2" fontId="1" fillId="33" borderId="10" xfId="0" applyNumberFormat="1" applyFont="1" applyFill="1" applyBorder="1" applyAlignment="1">
      <alignment/>
    </xf>
    <xf numFmtId="0" fontId="2" fillId="0" borderId="10" xfId="0" applyFont="1" applyBorder="1" applyAlignment="1">
      <alignment horizontal="center" vertical="center" wrapText="1"/>
    </xf>
    <xf numFmtId="164" fontId="2" fillId="0" borderId="10" xfId="52" applyNumberFormat="1" applyFont="1" applyFill="1" applyBorder="1" applyAlignment="1" applyProtection="1">
      <alignment horizontal="center" vertical="center" wrapText="1"/>
      <protection/>
    </xf>
    <xf numFmtId="0" fontId="1" fillId="33" borderId="10" xfId="0" applyFont="1" applyFill="1" applyBorder="1" applyAlignment="1">
      <alignment wrapText="1"/>
    </xf>
    <xf numFmtId="0" fontId="2" fillId="34" borderId="10" xfId="0" applyFont="1" applyFill="1" applyBorder="1" applyAlignment="1" quotePrefix="1">
      <alignment/>
    </xf>
    <xf numFmtId="0" fontId="2" fillId="34" borderId="10" xfId="0" applyFont="1" applyFill="1" applyBorder="1" applyAlignment="1">
      <alignment wrapText="1"/>
    </xf>
    <xf numFmtId="0" fontId="2" fillId="34" borderId="10" xfId="0" applyFont="1" applyFill="1" applyBorder="1" applyAlignment="1">
      <alignment/>
    </xf>
    <xf numFmtId="2" fontId="2" fillId="34" borderId="10" xfId="0" applyNumberFormat="1" applyFont="1" applyFill="1" applyBorder="1" applyAlignment="1">
      <alignment/>
    </xf>
    <xf numFmtId="165" fontId="2" fillId="34" borderId="10" xfId="0" applyNumberFormat="1" applyFont="1" applyFill="1" applyBorder="1" applyAlignment="1">
      <alignment/>
    </xf>
    <xf numFmtId="0" fontId="1" fillId="33" borderId="10" xfId="0" applyNumberFormat="1" applyFont="1" applyFill="1" applyBorder="1" applyAlignment="1">
      <alignment wrapText="1"/>
    </xf>
    <xf numFmtId="0" fontId="2" fillId="0" borderId="0" xfId="0" applyFont="1" applyAlignment="1">
      <alignment/>
    </xf>
    <xf numFmtId="0" fontId="2" fillId="34" borderId="0" xfId="0" applyFont="1" applyFill="1" applyAlignment="1">
      <alignment/>
    </xf>
    <xf numFmtId="2" fontId="0" fillId="33" borderId="10" xfId="0" applyNumberFormat="1" applyFill="1" applyBorder="1" applyAlignment="1">
      <alignment/>
    </xf>
    <xf numFmtId="165" fontId="1" fillId="33" borderId="10" xfId="0" applyNumberFormat="1" applyFont="1" applyFill="1" applyBorder="1" applyAlignment="1">
      <alignment/>
    </xf>
    <xf numFmtId="0" fontId="2" fillId="34" borderId="10" xfId="0" applyFont="1" applyFill="1" applyBorder="1" applyAlignment="1" quotePrefix="1">
      <alignment horizontal="left"/>
    </xf>
    <xf numFmtId="0" fontId="1" fillId="33" borderId="11" xfId="0" applyFont="1" applyFill="1" applyBorder="1" applyAlignment="1" quotePrefix="1">
      <alignment horizontal="left"/>
    </xf>
    <xf numFmtId="2" fontId="1" fillId="33" borderId="12" xfId="0" applyNumberFormat="1" applyFont="1" applyFill="1" applyBorder="1" applyAlignment="1">
      <alignment/>
    </xf>
    <xf numFmtId="0" fontId="2" fillId="34" borderId="13" xfId="0" applyFont="1" applyFill="1" applyBorder="1" applyAlignment="1">
      <alignment/>
    </xf>
    <xf numFmtId="0" fontId="2" fillId="34" borderId="14" xfId="0" applyFont="1" applyFill="1" applyBorder="1" applyAlignment="1">
      <alignment wrapText="1"/>
    </xf>
    <xf numFmtId="0" fontId="1" fillId="33" borderId="10" xfId="0" applyFont="1" applyFill="1" applyBorder="1" applyAlignment="1">
      <alignment horizontal="justify" wrapText="1"/>
    </xf>
    <xf numFmtId="0" fontId="2" fillId="0" borderId="0" xfId="0" applyFont="1" applyFill="1" applyAlignment="1">
      <alignment/>
    </xf>
    <xf numFmtId="0" fontId="1" fillId="33" borderId="10" xfId="0" applyFont="1" applyFill="1" applyBorder="1" applyAlignment="1">
      <alignment/>
    </xf>
    <xf numFmtId="165" fontId="2" fillId="33" borderId="10" xfId="0" applyNumberFormat="1" applyFont="1" applyFill="1" applyBorder="1" applyAlignment="1">
      <alignment/>
    </xf>
    <xf numFmtId="0" fontId="2" fillId="33" borderId="10" xfId="0" applyFont="1" applyFill="1" applyBorder="1" applyAlignment="1">
      <alignment/>
    </xf>
    <xf numFmtId="0" fontId="1" fillId="33" borderId="10" xfId="0" applyFont="1" applyFill="1" applyBorder="1" applyAlignment="1">
      <alignment horizontal="left"/>
    </xf>
    <xf numFmtId="0" fontId="1" fillId="33" borderId="10" xfId="52" applyFont="1" applyFill="1" applyBorder="1" applyAlignment="1" applyProtection="1">
      <alignment vertical="center" wrapText="1"/>
      <protection/>
    </xf>
    <xf numFmtId="0" fontId="4" fillId="0" borderId="0" xfId="0" applyFont="1" applyAlignment="1">
      <alignment/>
    </xf>
    <xf numFmtId="0" fontId="4" fillId="0" borderId="0" xfId="0" applyFont="1" applyFill="1" applyAlignment="1">
      <alignment/>
    </xf>
    <xf numFmtId="0" fontId="2" fillId="0" borderId="10" xfId="0" applyFont="1" applyFill="1" applyBorder="1" applyAlignment="1">
      <alignment horizontal="center" vertical="center" wrapText="1"/>
    </xf>
    <xf numFmtId="0" fontId="1" fillId="33" borderId="10" xfId="0" applyFont="1" applyFill="1" applyBorder="1" applyAlignment="1" quotePrefix="1">
      <alignment horizontal="left"/>
    </xf>
    <xf numFmtId="2" fontId="1" fillId="18" borderId="10" xfId="0" applyNumberFormat="1" applyFont="1" applyFill="1" applyBorder="1" applyAlignment="1">
      <alignment/>
    </xf>
    <xf numFmtId="2" fontId="5" fillId="33" borderId="10" xfId="0" applyNumberFormat="1" applyFont="1" applyFill="1" applyBorder="1" applyAlignment="1">
      <alignment/>
    </xf>
    <xf numFmtId="0" fontId="2" fillId="34" borderId="11" xfId="0" applyFont="1" applyFill="1" applyBorder="1" applyAlignment="1">
      <alignment horizontal="center"/>
    </xf>
    <xf numFmtId="0" fontId="2" fillId="34" borderId="12" xfId="0" applyFont="1" applyFill="1" applyBorder="1" applyAlignment="1">
      <alignment horizontal="center"/>
    </xf>
    <xf numFmtId="0" fontId="4" fillId="0" borderId="0" xfId="0" applyFont="1" applyAlignment="1">
      <alignment horizontal="center"/>
    </xf>
    <xf numFmtId="0" fontId="4" fillId="0" borderId="0" xfId="0" applyFont="1" applyFill="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ZV1PIV98"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J98"/>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E5" sqref="E5"/>
    </sheetView>
  </sheetViews>
  <sheetFormatPr defaultColWidth="9.00390625" defaultRowHeight="12.75"/>
  <cols>
    <col min="1" max="1" width="8.125" style="1" customWidth="1"/>
    <col min="2" max="2" width="51.625" style="1" customWidth="1"/>
    <col min="3" max="3" width="14.875" style="1" customWidth="1"/>
    <col min="4" max="4" width="16.25390625" style="1" bestFit="1" customWidth="1"/>
    <col min="5" max="5" width="14.25390625" style="1" bestFit="1" customWidth="1"/>
    <col min="6" max="6" width="16.375" style="1" customWidth="1"/>
    <col min="7" max="7" width="13.25390625" style="1" customWidth="1"/>
    <col min="8" max="8" width="14.25390625" style="1" bestFit="1" customWidth="1"/>
    <col min="9" max="9" width="15.625" style="1" customWidth="1"/>
    <col min="10" max="16384" width="9.125" style="1" customWidth="1"/>
  </cols>
  <sheetData>
    <row r="2" spans="1:10" ht="18.75">
      <c r="A2" s="38" t="s">
        <v>181</v>
      </c>
      <c r="B2" s="38"/>
      <c r="C2" s="38"/>
      <c r="D2" s="38"/>
      <c r="E2" s="38"/>
      <c r="F2" s="38"/>
      <c r="G2" s="38"/>
      <c r="H2" s="38"/>
      <c r="I2" s="38"/>
      <c r="J2" s="38"/>
    </row>
    <row r="3" spans="1:10" ht="18.75">
      <c r="A3" s="38" t="s">
        <v>0</v>
      </c>
      <c r="B3" s="38"/>
      <c r="C3" s="38"/>
      <c r="D3" s="38"/>
      <c r="E3" s="38"/>
      <c r="F3" s="38"/>
      <c r="G3" s="38"/>
      <c r="H3" s="38"/>
      <c r="I3" s="38"/>
      <c r="J3" s="38"/>
    </row>
    <row r="4" ht="15.75">
      <c r="I4" s="14" t="s">
        <v>174</v>
      </c>
    </row>
    <row r="5" spans="1:9" ht="181.5" customHeight="1">
      <c r="A5" s="5" t="s">
        <v>166</v>
      </c>
      <c r="B5" s="5" t="s">
        <v>167</v>
      </c>
      <c r="C5" s="32" t="s">
        <v>186</v>
      </c>
      <c r="D5" s="5" t="s">
        <v>162</v>
      </c>
      <c r="E5" s="32" t="s">
        <v>183</v>
      </c>
      <c r="F5" s="5" t="s">
        <v>179</v>
      </c>
      <c r="G5" s="5" t="s">
        <v>182</v>
      </c>
      <c r="H5" s="5" t="s">
        <v>163</v>
      </c>
      <c r="I5" s="6" t="s">
        <v>180</v>
      </c>
    </row>
    <row r="6" spans="1:9" ht="15.75">
      <c r="A6" s="2">
        <v>1</v>
      </c>
      <c r="B6" s="2">
        <v>2</v>
      </c>
      <c r="C6" s="2">
        <v>3</v>
      </c>
      <c r="D6" s="2">
        <v>4</v>
      </c>
      <c r="E6" s="2">
        <v>5</v>
      </c>
      <c r="F6" s="2">
        <v>6</v>
      </c>
      <c r="G6" s="2">
        <v>7</v>
      </c>
      <c r="H6" s="2">
        <v>8</v>
      </c>
      <c r="I6" s="2">
        <v>9</v>
      </c>
    </row>
    <row r="7" spans="1:9" ht="21" customHeight="1">
      <c r="A7" s="8" t="s">
        <v>1</v>
      </c>
      <c r="B7" s="9" t="s">
        <v>2</v>
      </c>
      <c r="C7" s="10">
        <f>SUM(C8)</f>
        <v>798703.25</v>
      </c>
      <c r="D7" s="11">
        <f>SUM(D8)</f>
        <v>1987000</v>
      </c>
      <c r="E7" s="11">
        <f>SUM(E8)</f>
        <v>1084000</v>
      </c>
      <c r="F7" s="10">
        <f>SUM(F8)</f>
        <v>938904.68</v>
      </c>
      <c r="G7" s="12">
        <f>SUM(F7/E7*100)</f>
        <v>86.6148228782288</v>
      </c>
      <c r="H7" s="12">
        <f>SUM(F7/D7*100)</f>
        <v>47.25237443381983</v>
      </c>
      <c r="I7" s="11">
        <f>SUM(F7-C7)</f>
        <v>140201.43000000005</v>
      </c>
    </row>
    <row r="8" spans="1:9" ht="62.25" customHeight="1">
      <c r="A8" s="3" t="s">
        <v>3</v>
      </c>
      <c r="B8" s="7" t="s">
        <v>4</v>
      </c>
      <c r="C8" s="4">
        <v>798703.25</v>
      </c>
      <c r="D8" s="4">
        <v>1987000</v>
      </c>
      <c r="E8" s="4">
        <v>1084000</v>
      </c>
      <c r="F8" s="4">
        <v>938904.68</v>
      </c>
      <c r="G8" s="26">
        <f aca="true" t="shared" si="0" ref="G8:G71">SUM(F8/E8*100)</f>
        <v>86.6148228782288</v>
      </c>
      <c r="H8" s="26">
        <f aca="true" t="shared" si="1" ref="H8:H71">SUM(F8/D8*100)</f>
        <v>47.25237443381983</v>
      </c>
      <c r="I8" s="11">
        <f aca="true" t="shared" si="2" ref="I8:I71">SUM(F8-C8)</f>
        <v>140201.43000000005</v>
      </c>
    </row>
    <row r="9" spans="1:9" ht="23.25" customHeight="1">
      <c r="A9" s="8" t="s">
        <v>5</v>
      </c>
      <c r="B9" s="9" t="s">
        <v>6</v>
      </c>
      <c r="C9" s="10">
        <f>SUM(C10:C20)</f>
        <v>61475935.73</v>
      </c>
      <c r="D9" s="11">
        <f>SUM(D10:D20)</f>
        <v>114371091</v>
      </c>
      <c r="E9" s="11">
        <f>SUM(E10:E20)</f>
        <v>70025302</v>
      </c>
      <c r="F9" s="10">
        <f>SUM(F10:F20)</f>
        <v>67161225.23</v>
      </c>
      <c r="G9" s="12">
        <f t="shared" si="0"/>
        <v>95.90994013849452</v>
      </c>
      <c r="H9" s="12">
        <f t="shared" si="1"/>
        <v>58.72220387405416</v>
      </c>
      <c r="I9" s="11">
        <f t="shared" si="2"/>
        <v>5685289.500000007</v>
      </c>
    </row>
    <row r="10" spans="1:9" ht="78.75" customHeight="1">
      <c r="A10" s="3" t="s">
        <v>7</v>
      </c>
      <c r="B10" s="7" t="s">
        <v>8</v>
      </c>
      <c r="C10" s="4">
        <v>58594542.45</v>
      </c>
      <c r="D10" s="35">
        <v>108120221</v>
      </c>
      <c r="E10" s="4">
        <v>65694530</v>
      </c>
      <c r="F10" s="4">
        <v>63667649.22</v>
      </c>
      <c r="G10" s="26">
        <f t="shared" si="0"/>
        <v>96.91468866586</v>
      </c>
      <c r="H10" s="26">
        <f t="shared" si="1"/>
        <v>58.88597769329383</v>
      </c>
      <c r="I10" s="11">
        <f t="shared" si="2"/>
        <v>5073106.769999996</v>
      </c>
    </row>
    <row r="11" spans="1:9" ht="33" customHeight="1">
      <c r="A11" s="3" t="s">
        <v>9</v>
      </c>
      <c r="B11" s="7" t="s">
        <v>10</v>
      </c>
      <c r="C11" s="4">
        <v>439207.77</v>
      </c>
      <c r="D11" s="35">
        <v>830000</v>
      </c>
      <c r="E11" s="4">
        <v>525002</v>
      </c>
      <c r="F11" s="4">
        <v>521284.22</v>
      </c>
      <c r="G11" s="26">
        <f t="shared" si="0"/>
        <v>99.29185412626998</v>
      </c>
      <c r="H11" s="26">
        <f t="shared" si="1"/>
        <v>62.80532771084337</v>
      </c>
      <c r="I11" s="11">
        <f t="shared" si="2"/>
        <v>82076.44999999995</v>
      </c>
    </row>
    <row r="12" spans="1:9" ht="82.5" customHeight="1">
      <c r="A12" s="3" t="s">
        <v>11</v>
      </c>
      <c r="B12" s="7" t="s">
        <v>12</v>
      </c>
      <c r="C12" s="4">
        <v>73241.05</v>
      </c>
      <c r="D12" s="35">
        <v>184300</v>
      </c>
      <c r="E12" s="4">
        <v>142700</v>
      </c>
      <c r="F12" s="4">
        <v>142699.56</v>
      </c>
      <c r="G12" s="26">
        <f t="shared" si="0"/>
        <v>99.99969166082691</v>
      </c>
      <c r="H12" s="26">
        <f t="shared" si="1"/>
        <v>77.42786760716224</v>
      </c>
      <c r="I12" s="11">
        <f t="shared" si="2"/>
        <v>69458.51</v>
      </c>
    </row>
    <row r="13" spans="1:9" ht="47.25" customHeight="1">
      <c r="A13" s="3" t="s">
        <v>13</v>
      </c>
      <c r="B13" s="7" t="s">
        <v>14</v>
      </c>
      <c r="C13" s="4">
        <v>875961.05</v>
      </c>
      <c r="D13" s="35">
        <v>1849800</v>
      </c>
      <c r="E13" s="4">
        <v>1340940</v>
      </c>
      <c r="F13" s="4">
        <v>1065649.32</v>
      </c>
      <c r="G13" s="26">
        <f t="shared" si="0"/>
        <v>79.47032081972348</v>
      </c>
      <c r="H13" s="26">
        <f t="shared" si="1"/>
        <v>57.60889393447941</v>
      </c>
      <c r="I13" s="11">
        <f t="shared" si="2"/>
        <v>189688.27000000002</v>
      </c>
    </row>
    <row r="14" spans="1:9" ht="66" customHeight="1">
      <c r="A14" s="3" t="s">
        <v>15</v>
      </c>
      <c r="B14" s="7" t="s">
        <v>16</v>
      </c>
      <c r="C14" s="4">
        <v>68368.98</v>
      </c>
      <c r="D14" s="35">
        <v>150000</v>
      </c>
      <c r="E14" s="4">
        <v>125000</v>
      </c>
      <c r="F14" s="4">
        <v>55936.14</v>
      </c>
      <c r="G14" s="26">
        <f t="shared" si="0"/>
        <v>44.748912000000004</v>
      </c>
      <c r="H14" s="26">
        <f t="shared" si="1"/>
        <v>37.29076</v>
      </c>
      <c r="I14" s="11">
        <f t="shared" si="2"/>
        <v>-12432.839999999997</v>
      </c>
    </row>
    <row r="15" spans="1:9" ht="35.25" customHeight="1">
      <c r="A15" s="3" t="s">
        <v>17</v>
      </c>
      <c r="B15" s="7" t="s">
        <v>18</v>
      </c>
      <c r="C15" s="4">
        <v>524080.15</v>
      </c>
      <c r="D15" s="35">
        <v>1265200</v>
      </c>
      <c r="E15" s="4">
        <v>838270</v>
      </c>
      <c r="F15" s="4">
        <v>635745.45</v>
      </c>
      <c r="G15" s="26">
        <f t="shared" si="0"/>
        <v>75.84017679268015</v>
      </c>
      <c r="H15" s="26">
        <f t="shared" si="1"/>
        <v>50.24861286753082</v>
      </c>
      <c r="I15" s="11">
        <f t="shared" si="2"/>
        <v>111665.29999999993</v>
      </c>
    </row>
    <row r="16" spans="1:9" ht="24" customHeight="1">
      <c r="A16" s="3" t="s">
        <v>19</v>
      </c>
      <c r="B16" s="7" t="s">
        <v>20</v>
      </c>
      <c r="C16" s="4">
        <v>548047.21</v>
      </c>
      <c r="D16" s="35">
        <v>1085700</v>
      </c>
      <c r="E16" s="4">
        <v>771700</v>
      </c>
      <c r="F16" s="4">
        <v>564644.42</v>
      </c>
      <c r="G16" s="26">
        <f t="shared" si="0"/>
        <v>73.16890242322145</v>
      </c>
      <c r="H16" s="26">
        <f t="shared" si="1"/>
        <v>52.007407202726355</v>
      </c>
      <c r="I16" s="11">
        <f t="shared" si="2"/>
        <v>16597.21000000008</v>
      </c>
    </row>
    <row r="17" spans="1:9" ht="42.75" customHeight="1">
      <c r="A17" s="3" t="s">
        <v>21</v>
      </c>
      <c r="B17" s="7" t="s">
        <v>22</v>
      </c>
      <c r="C17" s="4">
        <v>274172.55</v>
      </c>
      <c r="D17" s="35">
        <v>576700</v>
      </c>
      <c r="E17" s="4">
        <v>390135</v>
      </c>
      <c r="F17" s="4">
        <v>354471.52</v>
      </c>
      <c r="G17" s="26">
        <f t="shared" si="0"/>
        <v>90.85868225101568</v>
      </c>
      <c r="H17" s="26">
        <f t="shared" si="1"/>
        <v>61.46549679209294</v>
      </c>
      <c r="I17" s="11">
        <f t="shared" si="2"/>
        <v>80298.97000000003</v>
      </c>
    </row>
    <row r="18" spans="1:9" ht="30" customHeight="1">
      <c r="A18" s="3" t="s">
        <v>23</v>
      </c>
      <c r="B18" s="7" t="s">
        <v>24</v>
      </c>
      <c r="C18" s="4">
        <v>39584.52</v>
      </c>
      <c r="D18" s="35">
        <v>145300</v>
      </c>
      <c r="E18" s="4">
        <v>94445</v>
      </c>
      <c r="F18" s="4">
        <v>79279.01</v>
      </c>
      <c r="G18" s="26">
        <f t="shared" si="0"/>
        <v>83.94198740007411</v>
      </c>
      <c r="H18" s="26">
        <f t="shared" si="1"/>
        <v>54.562291810048166</v>
      </c>
      <c r="I18" s="11">
        <f t="shared" si="2"/>
        <v>39694.49</v>
      </c>
    </row>
    <row r="19" spans="1:9" ht="30" customHeight="1">
      <c r="A19" s="3" t="s">
        <v>25</v>
      </c>
      <c r="B19" s="7" t="s">
        <v>26</v>
      </c>
      <c r="C19" s="4">
        <v>20630</v>
      </c>
      <c r="D19" s="35">
        <v>115000</v>
      </c>
      <c r="E19" s="4">
        <v>70000</v>
      </c>
      <c r="F19" s="4">
        <v>61196.37</v>
      </c>
      <c r="G19" s="26">
        <f t="shared" si="0"/>
        <v>87.42338571428571</v>
      </c>
      <c r="H19" s="26">
        <f t="shared" si="1"/>
        <v>53.21423478260869</v>
      </c>
      <c r="I19" s="11">
        <f t="shared" si="2"/>
        <v>40566.37</v>
      </c>
    </row>
    <row r="20" spans="1:9" ht="47.25" customHeight="1">
      <c r="A20" s="3" t="s">
        <v>27</v>
      </c>
      <c r="B20" s="7" t="s">
        <v>28</v>
      </c>
      <c r="C20" s="4">
        <v>18100</v>
      </c>
      <c r="D20" s="35">
        <v>48870</v>
      </c>
      <c r="E20" s="4">
        <v>32580</v>
      </c>
      <c r="F20" s="4">
        <v>12670</v>
      </c>
      <c r="G20" s="26">
        <f t="shared" si="0"/>
        <v>38.88888888888889</v>
      </c>
      <c r="H20" s="26">
        <f t="shared" si="1"/>
        <v>25.925925925925924</v>
      </c>
      <c r="I20" s="11">
        <f t="shared" si="2"/>
        <v>-5430</v>
      </c>
    </row>
    <row r="21" spans="1:9" ht="15.75">
      <c r="A21" s="8" t="s">
        <v>29</v>
      </c>
      <c r="B21" s="9" t="s">
        <v>30</v>
      </c>
      <c r="C21" s="10">
        <f>SUM(C22:C29)</f>
        <v>45306217.87</v>
      </c>
      <c r="D21" s="11">
        <f>SUM(D22:D29)</f>
        <v>125986097</v>
      </c>
      <c r="E21" s="11">
        <f>SUM(E22:E29)</f>
        <v>65678410</v>
      </c>
      <c r="F21" s="11">
        <f>SUM(F22:F29)</f>
        <v>63677081.849999994</v>
      </c>
      <c r="G21" s="12">
        <f t="shared" si="0"/>
        <v>96.952837089083</v>
      </c>
      <c r="H21" s="12">
        <f t="shared" si="1"/>
        <v>50.54294352018858</v>
      </c>
      <c r="I21" s="11">
        <f t="shared" si="2"/>
        <v>18370863.979999997</v>
      </c>
    </row>
    <row r="22" spans="1:9" ht="31.5">
      <c r="A22" s="3" t="s">
        <v>31</v>
      </c>
      <c r="B22" s="7" t="s">
        <v>32</v>
      </c>
      <c r="C22" s="4">
        <v>28283709.5</v>
      </c>
      <c r="D22" s="4">
        <v>73389579</v>
      </c>
      <c r="E22" s="4">
        <v>38609667.44</v>
      </c>
      <c r="F22" s="4">
        <v>37931689.26</v>
      </c>
      <c r="G22" s="26">
        <f t="shared" si="0"/>
        <v>98.24401963302691</v>
      </c>
      <c r="H22" s="26">
        <f t="shared" si="1"/>
        <v>51.68538882066621</v>
      </c>
      <c r="I22" s="11">
        <f t="shared" si="2"/>
        <v>9647979.759999998</v>
      </c>
    </row>
    <row r="23" spans="1:9" ht="30.75" customHeight="1">
      <c r="A23" s="3" t="s">
        <v>33</v>
      </c>
      <c r="B23" s="7" t="s">
        <v>34</v>
      </c>
      <c r="C23" s="4">
        <v>5146693.41</v>
      </c>
      <c r="D23" s="4">
        <v>13433100</v>
      </c>
      <c r="E23" s="4">
        <v>7590631</v>
      </c>
      <c r="F23" s="4">
        <v>7272198.02</v>
      </c>
      <c r="G23" s="26">
        <f t="shared" si="0"/>
        <v>95.80492082937505</v>
      </c>
      <c r="H23" s="26">
        <f t="shared" si="1"/>
        <v>54.13640946616939</v>
      </c>
      <c r="I23" s="11">
        <f t="shared" si="2"/>
        <v>2125504.6099999994</v>
      </c>
    </row>
    <row r="24" spans="1:9" ht="25.5" customHeight="1">
      <c r="A24" s="3" t="s">
        <v>35</v>
      </c>
      <c r="B24" s="7" t="s">
        <v>36</v>
      </c>
      <c r="C24" s="4">
        <v>386864.63</v>
      </c>
      <c r="D24" s="4">
        <v>891400</v>
      </c>
      <c r="E24" s="4">
        <v>481181</v>
      </c>
      <c r="F24" s="4">
        <v>480319.47</v>
      </c>
      <c r="G24" s="26">
        <f t="shared" si="0"/>
        <v>99.82095510836878</v>
      </c>
      <c r="H24" s="26">
        <f t="shared" si="1"/>
        <v>53.88371886919452</v>
      </c>
      <c r="I24" s="11">
        <f t="shared" si="2"/>
        <v>93454.83999999997</v>
      </c>
    </row>
    <row r="25" spans="1:9" ht="22.5" customHeight="1">
      <c r="A25" s="3" t="s">
        <v>37</v>
      </c>
      <c r="B25" s="7" t="s">
        <v>38</v>
      </c>
      <c r="C25" s="4">
        <v>1820701.47</v>
      </c>
      <c r="D25" s="4">
        <v>4139700</v>
      </c>
      <c r="E25" s="4">
        <v>2207392.56</v>
      </c>
      <c r="F25" s="4">
        <v>2196270.61</v>
      </c>
      <c r="G25" s="26">
        <f t="shared" si="0"/>
        <v>99.49614988282826</v>
      </c>
      <c r="H25" s="26">
        <f t="shared" si="1"/>
        <v>53.053859216851464</v>
      </c>
      <c r="I25" s="11">
        <f t="shared" si="2"/>
        <v>375569.1399999999</v>
      </c>
    </row>
    <row r="26" spans="1:9" ht="19.5" customHeight="1">
      <c r="A26" s="3" t="s">
        <v>39</v>
      </c>
      <c r="B26" s="7" t="s">
        <v>40</v>
      </c>
      <c r="C26" s="4">
        <v>9610248.86</v>
      </c>
      <c r="D26" s="4">
        <v>32305418</v>
      </c>
      <c r="E26" s="4">
        <v>16117338</v>
      </c>
      <c r="F26" s="4">
        <v>15558520.77</v>
      </c>
      <c r="G26" s="26">
        <f t="shared" si="0"/>
        <v>96.53281931544775</v>
      </c>
      <c r="H26" s="26">
        <f t="shared" si="1"/>
        <v>48.16071647796045</v>
      </c>
      <c r="I26" s="11">
        <f t="shared" si="2"/>
        <v>5948271.91</v>
      </c>
    </row>
    <row r="27" spans="1:9" ht="31.5">
      <c r="A27" s="3" t="s">
        <v>41</v>
      </c>
      <c r="B27" s="7" t="s">
        <v>42</v>
      </c>
      <c r="C27" s="4">
        <v>58000</v>
      </c>
      <c r="D27" s="4">
        <v>70000</v>
      </c>
      <c r="E27" s="4">
        <v>70000</v>
      </c>
      <c r="F27" s="4">
        <v>0</v>
      </c>
      <c r="G27" s="26">
        <f t="shared" si="0"/>
        <v>0</v>
      </c>
      <c r="H27" s="26">
        <f t="shared" si="1"/>
        <v>0</v>
      </c>
      <c r="I27" s="11">
        <f t="shared" si="2"/>
        <v>-58000</v>
      </c>
    </row>
    <row r="28" spans="1:9" ht="31.5">
      <c r="A28" s="3" t="s">
        <v>43</v>
      </c>
      <c r="B28" s="7" t="s">
        <v>44</v>
      </c>
      <c r="C28" s="4">
        <v>0</v>
      </c>
      <c r="D28" s="4">
        <v>30000</v>
      </c>
      <c r="E28" s="4">
        <v>30000</v>
      </c>
      <c r="F28" s="4">
        <v>0</v>
      </c>
      <c r="G28" s="26">
        <f t="shared" si="0"/>
        <v>0</v>
      </c>
      <c r="H28" s="26">
        <f t="shared" si="1"/>
        <v>0</v>
      </c>
      <c r="I28" s="11">
        <f t="shared" si="2"/>
        <v>0</v>
      </c>
    </row>
    <row r="29" spans="1:9" ht="20.25" customHeight="1">
      <c r="A29" s="3" t="s">
        <v>45</v>
      </c>
      <c r="B29" s="7" t="s">
        <v>46</v>
      </c>
      <c r="C29" s="4">
        <v>0</v>
      </c>
      <c r="D29" s="4">
        <v>1726900</v>
      </c>
      <c r="E29" s="4">
        <v>572200</v>
      </c>
      <c r="F29" s="4">
        <v>238083.72</v>
      </c>
      <c r="G29" s="26">
        <f t="shared" si="0"/>
        <v>41.60847955260398</v>
      </c>
      <c r="H29" s="26">
        <f t="shared" si="1"/>
        <v>13.7867693554925</v>
      </c>
      <c r="I29" s="11">
        <f t="shared" si="2"/>
        <v>238083.72</v>
      </c>
    </row>
    <row r="30" spans="1:9" ht="30.75" customHeight="1">
      <c r="A30" s="8" t="s">
        <v>47</v>
      </c>
      <c r="B30" s="9" t="s">
        <v>48</v>
      </c>
      <c r="C30" s="11">
        <f>SUM(C31:C66)</f>
        <v>119171049.17000003</v>
      </c>
      <c r="D30" s="11">
        <f>SUM(D31:D66)</f>
        <v>392689374.56</v>
      </c>
      <c r="E30" s="11">
        <f>SUM(E31:E66)</f>
        <v>219445498.56000003</v>
      </c>
      <c r="F30" s="11">
        <f>SUM(F31:F66)</f>
        <v>218311838.2200001</v>
      </c>
      <c r="G30" s="12">
        <f t="shared" si="0"/>
        <v>99.48339776963346</v>
      </c>
      <c r="H30" s="12">
        <f t="shared" si="1"/>
        <v>55.59402733130068</v>
      </c>
      <c r="I30" s="11">
        <f t="shared" si="2"/>
        <v>99140789.05000006</v>
      </c>
    </row>
    <row r="31" spans="1:9" ht="94.5" customHeight="1">
      <c r="A31" s="3" t="s">
        <v>49</v>
      </c>
      <c r="B31" s="7" t="s">
        <v>164</v>
      </c>
      <c r="C31" s="16">
        <v>616754.9</v>
      </c>
      <c r="D31" s="4">
        <v>14141100</v>
      </c>
      <c r="E31" s="4">
        <v>442708.6</v>
      </c>
      <c r="F31" s="4">
        <v>442708.6</v>
      </c>
      <c r="G31" s="26">
        <f t="shared" si="0"/>
        <v>100</v>
      </c>
      <c r="H31" s="26">
        <f t="shared" si="1"/>
        <v>3.130651788050434</v>
      </c>
      <c r="I31" s="11">
        <f t="shared" si="2"/>
        <v>-174046.30000000005</v>
      </c>
    </row>
    <row r="32" spans="1:9" ht="94.5" customHeight="1">
      <c r="A32" s="3" t="s">
        <v>50</v>
      </c>
      <c r="B32" s="7" t="s">
        <v>185</v>
      </c>
      <c r="C32" s="16">
        <v>21308.4</v>
      </c>
      <c r="D32" s="4">
        <v>500000</v>
      </c>
      <c r="E32" s="4">
        <v>11941.67</v>
      </c>
      <c r="F32" s="4">
        <v>11941.67</v>
      </c>
      <c r="G32" s="26">
        <f t="shared" si="0"/>
        <v>100</v>
      </c>
      <c r="H32" s="26">
        <f t="shared" si="1"/>
        <v>2.388334</v>
      </c>
      <c r="I32" s="11">
        <f t="shared" si="2"/>
        <v>-9366.730000000001</v>
      </c>
    </row>
    <row r="33" spans="1:9" ht="97.5" customHeight="1">
      <c r="A33" s="3" t="s">
        <v>51</v>
      </c>
      <c r="B33" s="7" t="s">
        <v>52</v>
      </c>
      <c r="C33" s="16">
        <v>16029.44</v>
      </c>
      <c r="D33" s="4">
        <v>350000</v>
      </c>
      <c r="E33" s="4">
        <v>11264.22</v>
      </c>
      <c r="F33" s="4">
        <v>11264.22</v>
      </c>
      <c r="G33" s="26">
        <f t="shared" si="0"/>
        <v>100</v>
      </c>
      <c r="H33" s="26">
        <f t="shared" si="1"/>
        <v>3.2183485714285713</v>
      </c>
      <c r="I33" s="11">
        <f t="shared" si="2"/>
        <v>-4765.220000000001</v>
      </c>
    </row>
    <row r="34" spans="1:9" ht="186" customHeight="1">
      <c r="A34" s="3" t="s">
        <v>53</v>
      </c>
      <c r="B34" s="13" t="s">
        <v>165</v>
      </c>
      <c r="C34" s="16">
        <v>56252.24</v>
      </c>
      <c r="D34" s="4">
        <v>5000000</v>
      </c>
      <c r="E34" s="4">
        <v>47503.95</v>
      </c>
      <c r="F34" s="4">
        <v>47503.95</v>
      </c>
      <c r="G34" s="26">
        <f t="shared" si="0"/>
        <v>100</v>
      </c>
      <c r="H34" s="26">
        <f t="shared" si="1"/>
        <v>0.950079</v>
      </c>
      <c r="I34" s="11">
        <f t="shared" si="2"/>
        <v>-8748.29</v>
      </c>
    </row>
    <row r="35" spans="1:9" ht="33.75" customHeight="1">
      <c r="A35" s="3" t="s">
        <v>54</v>
      </c>
      <c r="B35" s="7" t="s">
        <v>55</v>
      </c>
      <c r="C35" s="16">
        <v>207619</v>
      </c>
      <c r="D35" s="4">
        <v>3000000</v>
      </c>
      <c r="E35" s="4">
        <v>209818.19</v>
      </c>
      <c r="F35" s="4">
        <v>209818.19</v>
      </c>
      <c r="G35" s="26">
        <f t="shared" si="0"/>
        <v>100</v>
      </c>
      <c r="H35" s="26">
        <f t="shared" si="1"/>
        <v>6.993939666666667</v>
      </c>
      <c r="I35" s="11">
        <f t="shared" si="2"/>
        <v>2199.1900000000023</v>
      </c>
    </row>
    <row r="36" spans="1:9" ht="31.5">
      <c r="A36" s="3" t="s">
        <v>56</v>
      </c>
      <c r="B36" s="7" t="s">
        <v>57</v>
      </c>
      <c r="C36" s="16">
        <v>32745070.02</v>
      </c>
      <c r="D36" s="4">
        <v>174000000</v>
      </c>
      <c r="E36" s="4">
        <v>119298690.37</v>
      </c>
      <c r="F36" s="4">
        <v>118949868.39</v>
      </c>
      <c r="G36" s="26">
        <f t="shared" si="0"/>
        <v>99.70760619507377</v>
      </c>
      <c r="H36" s="26">
        <f t="shared" si="1"/>
        <v>68.36199332758622</v>
      </c>
      <c r="I36" s="11">
        <f t="shared" si="2"/>
        <v>86204798.37</v>
      </c>
    </row>
    <row r="37" spans="1:9" ht="125.25" customHeight="1">
      <c r="A37" s="3" t="s">
        <v>58</v>
      </c>
      <c r="B37" s="7" t="s">
        <v>168</v>
      </c>
      <c r="C37" s="16">
        <v>76734.24</v>
      </c>
      <c r="D37" s="4">
        <v>260000</v>
      </c>
      <c r="E37" s="4">
        <v>141955.24</v>
      </c>
      <c r="F37" s="4">
        <v>141955.24</v>
      </c>
      <c r="G37" s="26">
        <f t="shared" si="0"/>
        <v>100</v>
      </c>
      <c r="H37" s="26">
        <f t="shared" si="1"/>
        <v>54.59816923076922</v>
      </c>
      <c r="I37" s="11">
        <f t="shared" si="2"/>
        <v>65220.999999999985</v>
      </c>
    </row>
    <row r="38" spans="1:9" ht="201" customHeight="1">
      <c r="A38" s="3" t="s">
        <v>59</v>
      </c>
      <c r="B38" s="7" t="s">
        <v>169</v>
      </c>
      <c r="C38" s="16">
        <v>1532.88</v>
      </c>
      <c r="D38" s="4">
        <v>4000</v>
      </c>
      <c r="E38" s="4">
        <v>3162</v>
      </c>
      <c r="F38" s="4">
        <v>3162</v>
      </c>
      <c r="G38" s="26">
        <f t="shared" si="0"/>
        <v>100</v>
      </c>
      <c r="H38" s="26">
        <f t="shared" si="1"/>
        <v>79.05</v>
      </c>
      <c r="I38" s="11">
        <f t="shared" si="2"/>
        <v>1629.12</v>
      </c>
    </row>
    <row r="39" spans="1:9" ht="83.25" customHeight="1">
      <c r="A39" s="3" t="s">
        <v>60</v>
      </c>
      <c r="B39" s="7" t="s">
        <v>61</v>
      </c>
      <c r="C39" s="16">
        <v>1532.88</v>
      </c>
      <c r="D39" s="4">
        <v>4000</v>
      </c>
      <c r="E39" s="4">
        <v>1081</v>
      </c>
      <c r="F39" s="4">
        <v>1081</v>
      </c>
      <c r="G39" s="26">
        <f t="shared" si="0"/>
        <v>100</v>
      </c>
      <c r="H39" s="26">
        <f t="shared" si="1"/>
        <v>27.025</v>
      </c>
      <c r="I39" s="11">
        <f t="shared" si="2"/>
        <v>-451.8800000000001</v>
      </c>
    </row>
    <row r="40" spans="1:9" ht="108.75" customHeight="1">
      <c r="A40" s="3" t="s">
        <v>62</v>
      </c>
      <c r="B40" s="7" t="s">
        <v>170</v>
      </c>
      <c r="C40" s="16">
        <v>7664.4</v>
      </c>
      <c r="D40" s="4">
        <v>18000</v>
      </c>
      <c r="E40" s="4">
        <v>10810</v>
      </c>
      <c r="F40" s="4">
        <v>10810</v>
      </c>
      <c r="G40" s="26">
        <f t="shared" si="0"/>
        <v>100</v>
      </c>
      <c r="H40" s="26">
        <f t="shared" si="1"/>
        <v>60.05555555555555</v>
      </c>
      <c r="I40" s="11">
        <f t="shared" si="2"/>
        <v>3145.6000000000004</v>
      </c>
    </row>
    <row r="41" spans="1:9" ht="36" customHeight="1">
      <c r="A41" s="3" t="s">
        <v>63</v>
      </c>
      <c r="B41" s="7" t="s">
        <v>64</v>
      </c>
      <c r="C41" s="16">
        <v>43640.94</v>
      </c>
      <c r="D41" s="4">
        <v>80000</v>
      </c>
      <c r="E41" s="4">
        <v>40068.96</v>
      </c>
      <c r="F41" s="4">
        <v>40068.96</v>
      </c>
      <c r="G41" s="26">
        <f t="shared" si="0"/>
        <v>100</v>
      </c>
      <c r="H41" s="26">
        <f t="shared" si="1"/>
        <v>50.086200000000005</v>
      </c>
      <c r="I41" s="11">
        <f t="shared" si="2"/>
        <v>-3571.980000000003</v>
      </c>
    </row>
    <row r="42" spans="1:9" ht="66" customHeight="1">
      <c r="A42" s="3" t="s">
        <v>65</v>
      </c>
      <c r="B42" s="7" t="s">
        <v>66</v>
      </c>
      <c r="C42" s="16">
        <v>364724.66</v>
      </c>
      <c r="D42" s="4">
        <v>1262000</v>
      </c>
      <c r="E42" s="4">
        <v>876022.8</v>
      </c>
      <c r="F42" s="4">
        <v>876022.8</v>
      </c>
      <c r="G42" s="26">
        <f t="shared" si="0"/>
        <v>100</v>
      </c>
      <c r="H42" s="26">
        <f t="shared" si="1"/>
        <v>69.41543581616482</v>
      </c>
      <c r="I42" s="11">
        <f t="shared" si="2"/>
        <v>511298.1400000001</v>
      </c>
    </row>
    <row r="43" spans="1:9" ht="31.5">
      <c r="A43" s="3" t="s">
        <v>67</v>
      </c>
      <c r="B43" s="7" t="s">
        <v>68</v>
      </c>
      <c r="C43" s="16">
        <v>663657.46</v>
      </c>
      <c r="D43" s="4">
        <v>1500500</v>
      </c>
      <c r="E43" s="4">
        <v>645556.29</v>
      </c>
      <c r="F43" s="4">
        <v>645556.29</v>
      </c>
      <c r="G43" s="26">
        <f t="shared" si="0"/>
        <v>100</v>
      </c>
      <c r="H43" s="26">
        <f t="shared" si="1"/>
        <v>43.02274508497168</v>
      </c>
      <c r="I43" s="11">
        <f t="shared" si="2"/>
        <v>-18101.169999999925</v>
      </c>
    </row>
    <row r="44" spans="1:9" ht="37.5" customHeight="1">
      <c r="A44" s="3" t="s">
        <v>69</v>
      </c>
      <c r="B44" s="7" t="s">
        <v>70</v>
      </c>
      <c r="C44" s="16">
        <v>432285.38</v>
      </c>
      <c r="D44" s="4">
        <v>600500</v>
      </c>
      <c r="E44" s="4">
        <v>112249.62</v>
      </c>
      <c r="F44" s="4">
        <v>112249.62</v>
      </c>
      <c r="G44" s="26">
        <f t="shared" si="0"/>
        <v>100</v>
      </c>
      <c r="H44" s="26">
        <f t="shared" si="1"/>
        <v>18.692692756036635</v>
      </c>
      <c r="I44" s="11">
        <f t="shared" si="2"/>
        <v>-320035.76</v>
      </c>
    </row>
    <row r="45" spans="1:9" ht="24" customHeight="1">
      <c r="A45" s="3" t="s">
        <v>71</v>
      </c>
      <c r="B45" s="7" t="s">
        <v>72</v>
      </c>
      <c r="C45" s="16">
        <v>32324180.7</v>
      </c>
      <c r="D45" s="4">
        <v>75030000</v>
      </c>
      <c r="E45" s="4">
        <v>34819822.31</v>
      </c>
      <c r="F45" s="4">
        <v>34819822.31</v>
      </c>
      <c r="G45" s="26">
        <f t="shared" si="0"/>
        <v>100</v>
      </c>
      <c r="H45" s="26">
        <f t="shared" si="1"/>
        <v>46.40786660002666</v>
      </c>
      <c r="I45" s="11">
        <f t="shared" si="2"/>
        <v>2495641.610000003</v>
      </c>
    </row>
    <row r="46" spans="1:9" ht="37.5" customHeight="1">
      <c r="A46" s="3" t="s">
        <v>73</v>
      </c>
      <c r="B46" s="7" t="s">
        <v>74</v>
      </c>
      <c r="C46" s="16">
        <v>1263264.29</v>
      </c>
      <c r="D46" s="4">
        <v>3005000</v>
      </c>
      <c r="E46" s="4">
        <v>1286955.2</v>
      </c>
      <c r="F46" s="4">
        <v>1286955.2</v>
      </c>
      <c r="G46" s="26">
        <f t="shared" si="0"/>
        <v>100</v>
      </c>
      <c r="H46" s="26">
        <f t="shared" si="1"/>
        <v>42.827128119800335</v>
      </c>
      <c r="I46" s="11">
        <f t="shared" si="2"/>
        <v>23690.909999999916</v>
      </c>
    </row>
    <row r="47" spans="1:9" ht="19.5" customHeight="1">
      <c r="A47" s="3" t="s">
        <v>75</v>
      </c>
      <c r="B47" s="7" t="s">
        <v>76</v>
      </c>
      <c r="C47" s="16">
        <v>5989162.22</v>
      </c>
      <c r="D47" s="4">
        <v>15006500</v>
      </c>
      <c r="E47" s="4">
        <v>7834356.24</v>
      </c>
      <c r="F47" s="4">
        <v>7834356.24</v>
      </c>
      <c r="G47" s="26">
        <f t="shared" si="0"/>
        <v>100</v>
      </c>
      <c r="H47" s="26">
        <f t="shared" si="1"/>
        <v>52.20641881851198</v>
      </c>
      <c r="I47" s="11">
        <f t="shared" si="2"/>
        <v>1845194.0200000005</v>
      </c>
    </row>
    <row r="48" spans="1:9" ht="24.75" customHeight="1">
      <c r="A48" s="3" t="s">
        <v>77</v>
      </c>
      <c r="B48" s="7" t="s">
        <v>78</v>
      </c>
      <c r="C48" s="16">
        <v>176148.76</v>
      </c>
      <c r="D48" s="4">
        <v>500300</v>
      </c>
      <c r="E48" s="4">
        <v>168746.24</v>
      </c>
      <c r="F48" s="4">
        <v>168746.24</v>
      </c>
      <c r="G48" s="26">
        <f t="shared" si="0"/>
        <v>100</v>
      </c>
      <c r="H48" s="26">
        <f t="shared" si="1"/>
        <v>33.72901059364381</v>
      </c>
      <c r="I48" s="11">
        <f t="shared" si="2"/>
        <v>-7402.520000000019</v>
      </c>
    </row>
    <row r="49" spans="1:9" ht="21.75" customHeight="1">
      <c r="A49" s="3" t="s">
        <v>79</v>
      </c>
      <c r="B49" s="7" t="s">
        <v>80</v>
      </c>
      <c r="C49" s="16">
        <v>8600</v>
      </c>
      <c r="D49" s="4">
        <v>20200</v>
      </c>
      <c r="E49" s="4">
        <v>5160</v>
      </c>
      <c r="F49" s="4">
        <v>5160</v>
      </c>
      <c r="G49" s="26">
        <f t="shared" si="0"/>
        <v>100</v>
      </c>
      <c r="H49" s="26">
        <f t="shared" si="1"/>
        <v>25.544554455445546</v>
      </c>
      <c r="I49" s="11">
        <f t="shared" si="2"/>
        <v>-3440</v>
      </c>
    </row>
    <row r="50" spans="1:9" ht="37.5" customHeight="1">
      <c r="A50" s="3" t="s">
        <v>81</v>
      </c>
      <c r="B50" s="7" t="s">
        <v>82</v>
      </c>
      <c r="C50" s="16">
        <v>28307796.68</v>
      </c>
      <c r="D50" s="4">
        <v>61091000</v>
      </c>
      <c r="E50" s="4">
        <v>33965817.03</v>
      </c>
      <c r="F50" s="4">
        <v>33965817.03</v>
      </c>
      <c r="G50" s="26">
        <f t="shared" si="0"/>
        <v>100</v>
      </c>
      <c r="H50" s="26">
        <f t="shared" si="1"/>
        <v>55.59872490219509</v>
      </c>
      <c r="I50" s="11">
        <f t="shared" si="2"/>
        <v>5658020.3500000015</v>
      </c>
    </row>
    <row r="51" spans="1:9" ht="36.75" customHeight="1">
      <c r="A51" s="3" t="s">
        <v>83</v>
      </c>
      <c r="B51" s="7" t="s">
        <v>84</v>
      </c>
      <c r="C51" s="16">
        <v>10376712.68</v>
      </c>
      <c r="D51" s="4">
        <v>25420000</v>
      </c>
      <c r="E51" s="4">
        <v>12400538.02</v>
      </c>
      <c r="F51" s="4">
        <v>12400538.02</v>
      </c>
      <c r="G51" s="26">
        <f t="shared" si="0"/>
        <v>100</v>
      </c>
      <c r="H51" s="26">
        <f t="shared" si="1"/>
        <v>48.782604327301335</v>
      </c>
      <c r="I51" s="11">
        <f t="shared" si="2"/>
        <v>2023825.3399999999</v>
      </c>
    </row>
    <row r="52" spans="1:9" ht="50.25" customHeight="1">
      <c r="A52" s="3" t="s">
        <v>85</v>
      </c>
      <c r="B52" s="7" t="s">
        <v>86</v>
      </c>
      <c r="C52" s="16">
        <v>12800</v>
      </c>
      <c r="D52" s="4">
        <v>29400</v>
      </c>
      <c r="E52" s="4">
        <v>14400</v>
      </c>
      <c r="F52" s="4">
        <v>14400</v>
      </c>
      <c r="G52" s="26">
        <f t="shared" si="0"/>
        <v>100</v>
      </c>
      <c r="H52" s="26">
        <f t="shared" si="1"/>
        <v>48.97959183673469</v>
      </c>
      <c r="I52" s="11">
        <f t="shared" si="2"/>
        <v>1600</v>
      </c>
    </row>
    <row r="53" spans="1:9" ht="33" customHeight="1">
      <c r="A53" s="3" t="s">
        <v>87</v>
      </c>
      <c r="B53" s="7" t="s">
        <v>88</v>
      </c>
      <c r="C53" s="16">
        <v>1366097.59</v>
      </c>
      <c r="D53" s="4">
        <v>3406000</v>
      </c>
      <c r="E53" s="4">
        <v>1617610.05</v>
      </c>
      <c r="F53" s="4">
        <v>1617610.05</v>
      </c>
      <c r="G53" s="26">
        <f t="shared" si="0"/>
        <v>100</v>
      </c>
      <c r="H53" s="26">
        <f t="shared" si="1"/>
        <v>47.49295507927187</v>
      </c>
      <c r="I53" s="11">
        <f t="shared" si="2"/>
        <v>251512.45999999996</v>
      </c>
    </row>
    <row r="54" spans="1:9" ht="31.5">
      <c r="A54" s="3" t="s">
        <v>89</v>
      </c>
      <c r="B54" s="7" t="s">
        <v>90</v>
      </c>
      <c r="C54" s="16">
        <v>0</v>
      </c>
      <c r="D54" s="4">
        <v>38000</v>
      </c>
      <c r="E54" s="4">
        <v>18800</v>
      </c>
      <c r="F54" s="4">
        <v>0</v>
      </c>
      <c r="G54" s="26">
        <f t="shared" si="0"/>
        <v>0</v>
      </c>
      <c r="H54" s="26">
        <f t="shared" si="1"/>
        <v>0</v>
      </c>
      <c r="I54" s="11">
        <f t="shared" si="2"/>
        <v>0</v>
      </c>
    </row>
    <row r="55" spans="1:9" ht="68.25" customHeight="1">
      <c r="A55" s="3" t="s">
        <v>91</v>
      </c>
      <c r="B55" s="7" t="s">
        <v>92</v>
      </c>
      <c r="C55" s="16">
        <v>2363483.09</v>
      </c>
      <c r="D55" s="4">
        <v>5342074.56</v>
      </c>
      <c r="E55" s="4">
        <v>3294474.56</v>
      </c>
      <c r="F55" s="4">
        <v>3133394.49</v>
      </c>
      <c r="G55" s="26">
        <f t="shared" si="0"/>
        <v>95.11059906317809</v>
      </c>
      <c r="H55" s="26">
        <f t="shared" si="1"/>
        <v>58.65501229544802</v>
      </c>
      <c r="I55" s="11">
        <f t="shared" si="2"/>
        <v>769911.4000000004</v>
      </c>
    </row>
    <row r="56" spans="1:9" ht="31.5">
      <c r="A56" s="3" t="s">
        <v>93</v>
      </c>
      <c r="B56" s="7" t="s">
        <v>94</v>
      </c>
      <c r="C56" s="16">
        <v>316710.46</v>
      </c>
      <c r="D56" s="4">
        <v>904400</v>
      </c>
      <c r="E56" s="4">
        <v>554500</v>
      </c>
      <c r="F56" s="4">
        <v>504035.33</v>
      </c>
      <c r="G56" s="26">
        <f t="shared" si="0"/>
        <v>90.89906762849415</v>
      </c>
      <c r="H56" s="26">
        <f t="shared" si="1"/>
        <v>55.73146063688633</v>
      </c>
      <c r="I56" s="11">
        <f t="shared" si="2"/>
        <v>187324.87</v>
      </c>
    </row>
    <row r="57" spans="1:9" ht="36" customHeight="1">
      <c r="A57" s="3" t="s">
        <v>95</v>
      </c>
      <c r="B57" s="7" t="s">
        <v>96</v>
      </c>
      <c r="C57" s="16">
        <v>51199.64</v>
      </c>
      <c r="D57" s="4">
        <v>90000</v>
      </c>
      <c r="E57" s="4">
        <v>38000</v>
      </c>
      <c r="F57" s="4">
        <v>38000</v>
      </c>
      <c r="G57" s="26">
        <f t="shared" si="0"/>
        <v>100</v>
      </c>
      <c r="H57" s="26">
        <f t="shared" si="1"/>
        <v>42.22222222222222</v>
      </c>
      <c r="I57" s="11">
        <f t="shared" si="2"/>
        <v>-13199.64</v>
      </c>
    </row>
    <row r="58" spans="1:9" ht="15.75">
      <c r="A58" s="3" t="s">
        <v>97</v>
      </c>
      <c r="B58" s="7" t="s">
        <v>98</v>
      </c>
      <c r="C58" s="16">
        <v>210667.85</v>
      </c>
      <c r="D58" s="4">
        <v>647200</v>
      </c>
      <c r="E58" s="4">
        <v>401550</v>
      </c>
      <c r="F58" s="4">
        <v>356785.77</v>
      </c>
      <c r="G58" s="26">
        <f t="shared" si="0"/>
        <v>88.85214045573403</v>
      </c>
      <c r="H58" s="26">
        <f t="shared" si="1"/>
        <v>55.127591161928315</v>
      </c>
      <c r="I58" s="11">
        <f t="shared" si="2"/>
        <v>146117.92</v>
      </c>
    </row>
    <row r="59" spans="1:9" ht="33.75" customHeight="1">
      <c r="A59" s="3" t="s">
        <v>99</v>
      </c>
      <c r="B59" s="7" t="s">
        <v>100</v>
      </c>
      <c r="C59" s="16">
        <v>10933.2</v>
      </c>
      <c r="D59" s="4">
        <v>20000</v>
      </c>
      <c r="E59" s="4">
        <v>16400</v>
      </c>
      <c r="F59" s="4">
        <v>11462.43</v>
      </c>
      <c r="G59" s="26">
        <f t="shared" si="0"/>
        <v>69.89286585365853</v>
      </c>
      <c r="H59" s="26">
        <f t="shared" si="1"/>
        <v>57.31215</v>
      </c>
      <c r="I59" s="11">
        <f t="shared" si="2"/>
        <v>529.2299999999996</v>
      </c>
    </row>
    <row r="60" spans="1:9" ht="49.5" customHeight="1">
      <c r="A60" s="3" t="s">
        <v>101</v>
      </c>
      <c r="B60" s="7" t="s">
        <v>102</v>
      </c>
      <c r="C60" s="16">
        <v>5282.9</v>
      </c>
      <c r="D60" s="4">
        <v>15000</v>
      </c>
      <c r="E60" s="4">
        <v>12000</v>
      </c>
      <c r="F60" s="4">
        <v>0</v>
      </c>
      <c r="G60" s="26">
        <f t="shared" si="0"/>
        <v>0</v>
      </c>
      <c r="H60" s="26">
        <f t="shared" si="1"/>
        <v>0</v>
      </c>
      <c r="I60" s="11">
        <f t="shared" si="2"/>
        <v>-5282.9</v>
      </c>
    </row>
    <row r="61" spans="1:9" ht="79.5" customHeight="1">
      <c r="A61" s="3" t="s">
        <v>103</v>
      </c>
      <c r="B61" s="7" t="s">
        <v>104</v>
      </c>
      <c r="C61" s="17">
        <v>140868</v>
      </c>
      <c r="D61" s="4">
        <v>200000</v>
      </c>
      <c r="E61" s="4">
        <v>200000</v>
      </c>
      <c r="F61" s="4">
        <v>0</v>
      </c>
      <c r="G61" s="26">
        <f t="shared" si="0"/>
        <v>0</v>
      </c>
      <c r="H61" s="26">
        <f t="shared" si="1"/>
        <v>0</v>
      </c>
      <c r="I61" s="11">
        <f t="shared" si="2"/>
        <v>-140868</v>
      </c>
    </row>
    <row r="62" spans="1:9" ht="81" customHeight="1">
      <c r="A62" s="3" t="s">
        <v>105</v>
      </c>
      <c r="B62" s="7" t="s">
        <v>106</v>
      </c>
      <c r="C62" s="16">
        <v>20453.31</v>
      </c>
      <c r="D62" s="4">
        <v>31000</v>
      </c>
      <c r="E62" s="4">
        <v>24400</v>
      </c>
      <c r="F62" s="4">
        <v>11948.55</v>
      </c>
      <c r="G62" s="26">
        <f t="shared" si="0"/>
        <v>48.969467213114754</v>
      </c>
      <c r="H62" s="26">
        <f t="shared" si="1"/>
        <v>38.54370967741935</v>
      </c>
      <c r="I62" s="11">
        <f t="shared" si="2"/>
        <v>-8504.760000000002</v>
      </c>
    </row>
    <row r="63" spans="1:9" ht="86.25" customHeight="1">
      <c r="A63" s="3" t="s">
        <v>107</v>
      </c>
      <c r="B63" s="7" t="s">
        <v>108</v>
      </c>
      <c r="C63" s="16">
        <v>382987.68</v>
      </c>
      <c r="D63" s="4">
        <v>250000</v>
      </c>
      <c r="E63" s="4">
        <v>190000</v>
      </c>
      <c r="F63" s="4">
        <v>128803.35</v>
      </c>
      <c r="G63" s="26">
        <f t="shared" si="0"/>
        <v>67.79123684210526</v>
      </c>
      <c r="H63" s="26">
        <f t="shared" si="1"/>
        <v>51.52134</v>
      </c>
      <c r="I63" s="11">
        <f t="shared" si="2"/>
        <v>-254184.33</v>
      </c>
    </row>
    <row r="64" spans="1:9" ht="48" customHeight="1">
      <c r="A64" s="3" t="s">
        <v>109</v>
      </c>
      <c r="B64" s="7" t="s">
        <v>110</v>
      </c>
      <c r="C64" s="16">
        <v>25000</v>
      </c>
      <c r="D64" s="4">
        <v>30000</v>
      </c>
      <c r="E64" s="4">
        <v>30000</v>
      </c>
      <c r="F64" s="4">
        <v>30000</v>
      </c>
      <c r="G64" s="26">
        <f t="shared" si="0"/>
        <v>100</v>
      </c>
      <c r="H64" s="26">
        <f t="shared" si="1"/>
        <v>100</v>
      </c>
      <c r="I64" s="11">
        <f t="shared" si="2"/>
        <v>5000</v>
      </c>
    </row>
    <row r="65" spans="1:9" ht="26.25" customHeight="1">
      <c r="A65" s="3" t="s">
        <v>111</v>
      </c>
      <c r="B65" s="7" t="s">
        <v>112</v>
      </c>
      <c r="C65" s="16">
        <v>433838.29</v>
      </c>
      <c r="D65" s="4">
        <v>569200</v>
      </c>
      <c r="E65" s="4">
        <v>471700</v>
      </c>
      <c r="F65" s="4">
        <v>302263.02</v>
      </c>
      <c r="G65" s="26">
        <f t="shared" si="0"/>
        <v>64.07950392198431</v>
      </c>
      <c r="H65" s="26">
        <f t="shared" si="1"/>
        <v>53.103130709768095</v>
      </c>
      <c r="I65" s="11">
        <f t="shared" si="2"/>
        <v>-131575.26999999996</v>
      </c>
    </row>
    <row r="66" spans="1:9" ht="15.75">
      <c r="A66" s="3" t="s">
        <v>113</v>
      </c>
      <c r="B66" s="7" t="s">
        <v>114</v>
      </c>
      <c r="C66" s="16">
        <v>130054.99</v>
      </c>
      <c r="D66" s="4">
        <v>324000</v>
      </c>
      <c r="E66" s="4">
        <v>227436</v>
      </c>
      <c r="F66" s="4">
        <v>177729.26</v>
      </c>
      <c r="G66" s="26">
        <f t="shared" si="0"/>
        <v>78.14473522221637</v>
      </c>
      <c r="H66" s="26">
        <f t="shared" si="1"/>
        <v>54.85470987654322</v>
      </c>
      <c r="I66" s="11">
        <f t="shared" si="2"/>
        <v>47674.270000000004</v>
      </c>
    </row>
    <row r="67" spans="1:9" ht="21.75" customHeight="1">
      <c r="A67" s="8" t="s">
        <v>115</v>
      </c>
      <c r="B67" s="9" t="s">
        <v>116</v>
      </c>
      <c r="C67" s="10">
        <f>SUM(C68:C73)</f>
        <v>6217215.170000001</v>
      </c>
      <c r="D67" s="11">
        <f>SUM(D68:D73)</f>
        <v>12765680</v>
      </c>
      <c r="E67" s="11">
        <f>SUM(E68:E73)</f>
        <v>8716440</v>
      </c>
      <c r="F67" s="11">
        <f>SUM(F68:F73)</f>
        <v>6631907.5</v>
      </c>
      <c r="G67" s="12">
        <f t="shared" si="0"/>
        <v>76.08504733583894</v>
      </c>
      <c r="H67" s="12">
        <f t="shared" si="1"/>
        <v>51.95107115327973</v>
      </c>
      <c r="I67" s="11">
        <f t="shared" si="2"/>
        <v>414692.32999999914</v>
      </c>
    </row>
    <row r="68" spans="1:9" ht="33.75" customHeight="1">
      <c r="A68" s="3" t="s">
        <v>117</v>
      </c>
      <c r="B68" s="7" t="s">
        <v>118</v>
      </c>
      <c r="C68" s="4">
        <v>80840</v>
      </c>
      <c r="D68" s="4">
        <v>610000</v>
      </c>
      <c r="E68" s="4">
        <v>246000</v>
      </c>
      <c r="F68" s="4">
        <v>111004.2</v>
      </c>
      <c r="G68" s="26">
        <f t="shared" si="0"/>
        <v>45.12365853658537</v>
      </c>
      <c r="H68" s="26">
        <f t="shared" si="1"/>
        <v>18.197409836065574</v>
      </c>
      <c r="I68" s="11">
        <f t="shared" si="2"/>
        <v>30164.199999999997</v>
      </c>
    </row>
    <row r="69" spans="1:9" ht="45.75" customHeight="1">
      <c r="A69" s="3" t="s">
        <v>119</v>
      </c>
      <c r="B69" s="7" t="s">
        <v>120</v>
      </c>
      <c r="C69" s="4">
        <v>87774.2</v>
      </c>
      <c r="D69" s="4">
        <v>330000</v>
      </c>
      <c r="E69" s="4">
        <v>175000</v>
      </c>
      <c r="F69" s="4">
        <v>28392</v>
      </c>
      <c r="G69" s="26">
        <f t="shared" si="0"/>
        <v>16.224</v>
      </c>
      <c r="H69" s="26">
        <f t="shared" si="1"/>
        <v>8.603636363636364</v>
      </c>
      <c r="I69" s="11">
        <f t="shared" si="2"/>
        <v>-59382.2</v>
      </c>
    </row>
    <row r="70" spans="1:9" ht="15.75">
      <c r="A70" s="3" t="s">
        <v>121</v>
      </c>
      <c r="B70" s="7" t="s">
        <v>122</v>
      </c>
      <c r="C70" s="4">
        <v>2100054.87</v>
      </c>
      <c r="D70" s="4">
        <v>4031200</v>
      </c>
      <c r="E70" s="4">
        <v>2665700</v>
      </c>
      <c r="F70" s="4">
        <v>2133911.8</v>
      </c>
      <c r="G70" s="26">
        <f t="shared" si="0"/>
        <v>80.05071088269497</v>
      </c>
      <c r="H70" s="26">
        <f t="shared" si="1"/>
        <v>52.93490275848383</v>
      </c>
      <c r="I70" s="11">
        <f t="shared" si="2"/>
        <v>33856.9299999997</v>
      </c>
    </row>
    <row r="71" spans="1:9" ht="31.5" customHeight="1">
      <c r="A71" s="3" t="s">
        <v>123</v>
      </c>
      <c r="B71" s="7" t="s">
        <v>124</v>
      </c>
      <c r="C71" s="4">
        <v>1231451.52</v>
      </c>
      <c r="D71" s="4">
        <v>3523580</v>
      </c>
      <c r="E71" s="4">
        <v>2393280</v>
      </c>
      <c r="F71" s="4">
        <v>1700906.2</v>
      </c>
      <c r="G71" s="26">
        <f t="shared" si="0"/>
        <v>71.07008791282257</v>
      </c>
      <c r="H71" s="26">
        <f t="shared" si="1"/>
        <v>48.2721039397431</v>
      </c>
      <c r="I71" s="11">
        <f t="shared" si="2"/>
        <v>469454.67999999993</v>
      </c>
    </row>
    <row r="72" spans="1:9" ht="23.25" customHeight="1">
      <c r="A72" s="3" t="s">
        <v>125</v>
      </c>
      <c r="B72" s="7" t="s">
        <v>126</v>
      </c>
      <c r="C72" s="4">
        <v>2552640.05</v>
      </c>
      <c r="D72" s="4">
        <v>3992100</v>
      </c>
      <c r="E72" s="4">
        <v>3037160</v>
      </c>
      <c r="F72" s="4">
        <v>2472830.83</v>
      </c>
      <c r="G72" s="26">
        <f aca="true" t="shared" si="3" ref="G72:G96">SUM(F72/E72*100)</f>
        <v>81.41918206482372</v>
      </c>
      <c r="H72" s="26">
        <f aca="true" t="shared" si="4" ref="H72:H96">SUM(F72/D72*100)</f>
        <v>61.94310838906841</v>
      </c>
      <c r="I72" s="11">
        <f aca="true" t="shared" si="5" ref="I72:I96">SUM(F72-C72)</f>
        <v>-79809.21999999974</v>
      </c>
    </row>
    <row r="73" spans="1:9" ht="24" customHeight="1">
      <c r="A73" s="3" t="s">
        <v>127</v>
      </c>
      <c r="B73" s="7" t="s">
        <v>128</v>
      </c>
      <c r="C73" s="4">
        <v>164454.53</v>
      </c>
      <c r="D73" s="4">
        <v>278800</v>
      </c>
      <c r="E73" s="4">
        <v>199300</v>
      </c>
      <c r="F73" s="4">
        <v>184862.47</v>
      </c>
      <c r="G73" s="26">
        <f t="shared" si="3"/>
        <v>92.75588058203714</v>
      </c>
      <c r="H73" s="26">
        <f t="shared" si="4"/>
        <v>66.30648134863702</v>
      </c>
      <c r="I73" s="11">
        <f t="shared" si="5"/>
        <v>20407.940000000002</v>
      </c>
    </row>
    <row r="74" spans="1:9" ht="25.5" customHeight="1">
      <c r="A74" s="8" t="s">
        <v>129</v>
      </c>
      <c r="B74" s="9" t="s">
        <v>130</v>
      </c>
      <c r="C74" s="10">
        <f>SUM(C75:C78)</f>
        <v>1864907.3699999999</v>
      </c>
      <c r="D74" s="11">
        <f>SUM(D75:D78)</f>
        <v>3216630</v>
      </c>
      <c r="E74" s="11">
        <f>SUM(E75:E78)</f>
        <v>2350520</v>
      </c>
      <c r="F74" s="11">
        <f>SUM(F75:F78)</f>
        <v>1932538.33</v>
      </c>
      <c r="G74" s="12">
        <f t="shared" si="3"/>
        <v>82.21748081275632</v>
      </c>
      <c r="H74" s="12">
        <f t="shared" si="4"/>
        <v>60.07959665861476</v>
      </c>
      <c r="I74" s="11">
        <f t="shared" si="5"/>
        <v>67630.9600000002</v>
      </c>
    </row>
    <row r="75" spans="1:9" ht="36" customHeight="1">
      <c r="A75" s="3" t="s">
        <v>131</v>
      </c>
      <c r="B75" s="7" t="s">
        <v>132</v>
      </c>
      <c r="C75" s="4">
        <v>5280</v>
      </c>
      <c r="D75" s="4">
        <v>20000</v>
      </c>
      <c r="E75" s="4">
        <v>17500</v>
      </c>
      <c r="F75" s="4">
        <v>4830</v>
      </c>
      <c r="G75" s="26">
        <f t="shared" si="3"/>
        <v>27.6</v>
      </c>
      <c r="H75" s="26">
        <f t="shared" si="4"/>
        <v>24.15</v>
      </c>
      <c r="I75" s="11">
        <f t="shared" si="5"/>
        <v>-450</v>
      </c>
    </row>
    <row r="76" spans="1:9" ht="29.25" customHeight="1">
      <c r="A76" s="3" t="s">
        <v>133</v>
      </c>
      <c r="B76" s="7" t="s">
        <v>134</v>
      </c>
      <c r="C76" s="4">
        <v>1095520.98</v>
      </c>
      <c r="D76" s="4">
        <v>1489430</v>
      </c>
      <c r="E76" s="4">
        <v>1190500</v>
      </c>
      <c r="F76" s="4">
        <v>850134.31</v>
      </c>
      <c r="G76" s="26">
        <f t="shared" si="3"/>
        <v>71.40985384292314</v>
      </c>
      <c r="H76" s="26">
        <f t="shared" si="4"/>
        <v>57.07782910240831</v>
      </c>
      <c r="I76" s="11">
        <f t="shared" si="5"/>
        <v>-245386.66999999993</v>
      </c>
    </row>
    <row r="77" spans="1:9" ht="31.5" customHeight="1">
      <c r="A77" s="3" t="s">
        <v>135</v>
      </c>
      <c r="B77" s="7" t="s">
        <v>136</v>
      </c>
      <c r="C77" s="4">
        <v>355811.68</v>
      </c>
      <c r="D77" s="4">
        <v>839000</v>
      </c>
      <c r="E77" s="4">
        <v>558500</v>
      </c>
      <c r="F77" s="4">
        <v>557100</v>
      </c>
      <c r="G77" s="26">
        <f t="shared" si="3"/>
        <v>99.74932855863922</v>
      </c>
      <c r="H77" s="26">
        <f t="shared" si="4"/>
        <v>66.40047675804529</v>
      </c>
      <c r="I77" s="11">
        <f t="shared" si="5"/>
        <v>201288.32</v>
      </c>
    </row>
    <row r="78" spans="1:9" ht="25.5" customHeight="1">
      <c r="A78" s="3" t="s">
        <v>137</v>
      </c>
      <c r="B78" s="7" t="s">
        <v>138</v>
      </c>
      <c r="C78" s="4">
        <v>408294.71</v>
      </c>
      <c r="D78" s="4">
        <v>868200</v>
      </c>
      <c r="E78" s="4">
        <v>584020</v>
      </c>
      <c r="F78" s="4">
        <v>520474.02</v>
      </c>
      <c r="G78" s="26">
        <f t="shared" si="3"/>
        <v>89.1192116708332</v>
      </c>
      <c r="H78" s="26">
        <f t="shared" si="4"/>
        <v>59.94863165169316</v>
      </c>
      <c r="I78" s="11">
        <f t="shared" si="5"/>
        <v>112179.31</v>
      </c>
    </row>
    <row r="79" spans="1:9" ht="15.75">
      <c r="A79" s="18">
        <v>7200</v>
      </c>
      <c r="B79" s="21" t="s">
        <v>175</v>
      </c>
      <c r="C79" s="11">
        <v>100000</v>
      </c>
      <c r="D79" s="11">
        <v>0</v>
      </c>
      <c r="E79" s="11">
        <v>0</v>
      </c>
      <c r="F79" s="11">
        <v>0</v>
      </c>
      <c r="G79" s="12">
        <v>0</v>
      </c>
      <c r="H79" s="12">
        <v>0</v>
      </c>
      <c r="I79" s="11">
        <f t="shared" si="5"/>
        <v>-100000</v>
      </c>
    </row>
    <row r="80" spans="1:9" ht="26.25" customHeight="1">
      <c r="A80" s="19">
        <v>7212</v>
      </c>
      <c r="B80" s="23" t="s">
        <v>176</v>
      </c>
      <c r="C80" s="20">
        <v>100000</v>
      </c>
      <c r="D80" s="4">
        <v>0</v>
      </c>
      <c r="E80" s="4">
        <v>0</v>
      </c>
      <c r="F80" s="4">
        <v>0</v>
      </c>
      <c r="G80" s="26">
        <v>0</v>
      </c>
      <c r="H80" s="26">
        <v>0</v>
      </c>
      <c r="I80" s="11">
        <f t="shared" si="5"/>
        <v>-100000</v>
      </c>
    </row>
    <row r="81" spans="1:9" ht="31.5">
      <c r="A81" s="8" t="s">
        <v>139</v>
      </c>
      <c r="B81" s="22" t="s">
        <v>140</v>
      </c>
      <c r="C81" s="11">
        <f>SUM(C82)</f>
        <v>0</v>
      </c>
      <c r="D81" s="11">
        <f>SUM(D82)</f>
        <v>25000</v>
      </c>
      <c r="E81" s="11">
        <f>SUM(E82)</f>
        <v>25000</v>
      </c>
      <c r="F81" s="11">
        <f>SUM(F82)</f>
        <v>0</v>
      </c>
      <c r="G81" s="12">
        <v>0</v>
      </c>
      <c r="H81" s="12">
        <f t="shared" si="4"/>
        <v>0</v>
      </c>
      <c r="I81" s="11">
        <f t="shared" si="5"/>
        <v>0</v>
      </c>
    </row>
    <row r="82" spans="1:9" ht="35.25" customHeight="1">
      <c r="A82" s="3" t="s">
        <v>141</v>
      </c>
      <c r="B82" s="7" t="s">
        <v>142</v>
      </c>
      <c r="C82" s="4">
        <v>0</v>
      </c>
      <c r="D82" s="4">
        <v>25000</v>
      </c>
      <c r="E82" s="4">
        <v>25000</v>
      </c>
      <c r="F82" s="4">
        <v>0</v>
      </c>
      <c r="G82" s="26">
        <v>0</v>
      </c>
      <c r="H82" s="26">
        <f t="shared" si="4"/>
        <v>0</v>
      </c>
      <c r="I82" s="11">
        <f t="shared" si="5"/>
        <v>0</v>
      </c>
    </row>
    <row r="83" spans="1:9" ht="31.5">
      <c r="A83" s="8" t="s">
        <v>143</v>
      </c>
      <c r="B83" s="9" t="s">
        <v>144</v>
      </c>
      <c r="C83" s="11">
        <f>SUM(C84)</f>
        <v>0</v>
      </c>
      <c r="D83" s="11">
        <f>SUM(D84)</f>
        <v>15000</v>
      </c>
      <c r="E83" s="11">
        <f>SUM(E84)</f>
        <v>0</v>
      </c>
      <c r="F83" s="11">
        <f>SUM(F84)</f>
        <v>0</v>
      </c>
      <c r="G83" s="12">
        <v>0</v>
      </c>
      <c r="H83" s="12">
        <f t="shared" si="4"/>
        <v>0</v>
      </c>
      <c r="I83" s="11">
        <f t="shared" si="5"/>
        <v>0</v>
      </c>
    </row>
    <row r="84" spans="1:9" ht="31.5">
      <c r="A84" s="3" t="s">
        <v>145</v>
      </c>
      <c r="B84" s="7" t="s">
        <v>146</v>
      </c>
      <c r="C84" s="4">
        <v>0</v>
      </c>
      <c r="D84" s="4">
        <v>15000</v>
      </c>
      <c r="E84" s="4">
        <v>0</v>
      </c>
      <c r="F84" s="4">
        <v>0</v>
      </c>
      <c r="G84" s="26">
        <v>0</v>
      </c>
      <c r="H84" s="26">
        <f t="shared" si="4"/>
        <v>0</v>
      </c>
      <c r="I84" s="11">
        <f t="shared" si="5"/>
        <v>0</v>
      </c>
    </row>
    <row r="85" spans="1:9" ht="34.5" customHeight="1">
      <c r="A85" s="8" t="s">
        <v>147</v>
      </c>
      <c r="B85" s="9" t="s">
        <v>148</v>
      </c>
      <c r="C85" s="11">
        <f>SUM(C86)</f>
        <v>29977.5</v>
      </c>
      <c r="D85" s="11">
        <f>SUM(D86)</f>
        <v>40000</v>
      </c>
      <c r="E85" s="11">
        <f>SUM(E86)</f>
        <v>40000</v>
      </c>
      <c r="F85" s="11">
        <f>SUM(F86)</f>
        <v>0</v>
      </c>
      <c r="G85" s="12">
        <f t="shared" si="3"/>
        <v>0</v>
      </c>
      <c r="H85" s="12">
        <f t="shared" si="4"/>
        <v>0</v>
      </c>
      <c r="I85" s="11">
        <f t="shared" si="5"/>
        <v>-29977.5</v>
      </c>
    </row>
    <row r="86" spans="1:9" ht="51" customHeight="1">
      <c r="A86" s="3" t="s">
        <v>149</v>
      </c>
      <c r="B86" s="7" t="s">
        <v>150</v>
      </c>
      <c r="C86" s="4">
        <v>29977.5</v>
      </c>
      <c r="D86" s="4">
        <v>40000</v>
      </c>
      <c r="E86" s="4">
        <v>40000</v>
      </c>
      <c r="F86" s="4">
        <v>0</v>
      </c>
      <c r="G86" s="26">
        <f t="shared" si="3"/>
        <v>0</v>
      </c>
      <c r="H86" s="26">
        <f t="shared" si="4"/>
        <v>0</v>
      </c>
      <c r="I86" s="11">
        <f t="shared" si="5"/>
        <v>-29977.5</v>
      </c>
    </row>
    <row r="87" spans="1:9" ht="22.5" customHeight="1">
      <c r="A87" s="8" t="s">
        <v>151</v>
      </c>
      <c r="B87" s="9" t="s">
        <v>152</v>
      </c>
      <c r="C87" s="11">
        <f>SUM(C88:C93)</f>
        <v>15304870.92</v>
      </c>
      <c r="D87" s="11">
        <f>SUM(D88:D93)</f>
        <v>28739032</v>
      </c>
      <c r="E87" s="11">
        <f>SUM(E88:E93)</f>
        <v>17102052</v>
      </c>
      <c r="F87" s="11">
        <f>SUM(F88:F93)</f>
        <v>14249967.19</v>
      </c>
      <c r="G87" s="26">
        <f t="shared" si="3"/>
        <v>83.32314268486611</v>
      </c>
      <c r="H87" s="26">
        <f t="shared" si="4"/>
        <v>49.58401935736736</v>
      </c>
      <c r="I87" s="11">
        <f>SUM(I88:I93)</f>
        <v>-1054903.73</v>
      </c>
    </row>
    <row r="88" spans="1:9" ht="15.75">
      <c r="A88" s="3" t="s">
        <v>153</v>
      </c>
      <c r="B88" s="7" t="s">
        <v>154</v>
      </c>
      <c r="C88" s="4">
        <v>0</v>
      </c>
      <c r="D88" s="4">
        <v>550000</v>
      </c>
      <c r="E88" s="4">
        <v>550000</v>
      </c>
      <c r="F88" s="4">
        <v>0</v>
      </c>
      <c r="G88" s="26">
        <f t="shared" si="3"/>
        <v>0</v>
      </c>
      <c r="H88" s="26">
        <f t="shared" si="4"/>
        <v>0</v>
      </c>
      <c r="I88" s="11">
        <f t="shared" si="5"/>
        <v>0</v>
      </c>
    </row>
    <row r="89" spans="1:9" ht="15.75">
      <c r="A89" s="3" t="s">
        <v>155</v>
      </c>
      <c r="B89" s="7" t="s">
        <v>156</v>
      </c>
      <c r="C89" s="4"/>
      <c r="D89" s="4">
        <v>1900</v>
      </c>
      <c r="E89" s="4">
        <v>1900</v>
      </c>
      <c r="F89" s="4">
        <v>199.85</v>
      </c>
      <c r="G89" s="26">
        <f t="shared" si="3"/>
        <v>10.51842105263158</v>
      </c>
      <c r="H89" s="26">
        <f t="shared" si="4"/>
        <v>10.51842105263158</v>
      </c>
      <c r="I89" s="11">
        <f t="shared" si="5"/>
        <v>199.85</v>
      </c>
    </row>
    <row r="90" spans="1:9" ht="45" customHeight="1">
      <c r="A90" s="3" t="s">
        <v>157</v>
      </c>
      <c r="B90" s="7" t="s">
        <v>158</v>
      </c>
      <c r="C90" s="4">
        <v>270000</v>
      </c>
      <c r="D90" s="4">
        <v>190000</v>
      </c>
      <c r="E90" s="4">
        <v>182500</v>
      </c>
      <c r="F90" s="4">
        <v>106500</v>
      </c>
      <c r="G90" s="26">
        <f t="shared" si="3"/>
        <v>58.35616438356165</v>
      </c>
      <c r="H90" s="26">
        <f t="shared" si="4"/>
        <v>56.05263157894736</v>
      </c>
      <c r="I90" s="11">
        <f t="shared" si="5"/>
        <v>-163500</v>
      </c>
    </row>
    <row r="91" spans="1:9" ht="15.75">
      <c r="A91" s="3" t="s">
        <v>159</v>
      </c>
      <c r="B91" s="7" t="s">
        <v>114</v>
      </c>
      <c r="C91" s="4">
        <v>256663.92</v>
      </c>
      <c r="D91" s="34">
        <v>863000</v>
      </c>
      <c r="E91" s="4">
        <v>658400</v>
      </c>
      <c r="F91" s="4">
        <v>289460.34</v>
      </c>
      <c r="G91" s="26">
        <f t="shared" si="3"/>
        <v>43.96420716889429</v>
      </c>
      <c r="H91" s="26">
        <f t="shared" si="4"/>
        <v>33.54117497103129</v>
      </c>
      <c r="I91" s="11">
        <f t="shared" si="5"/>
        <v>32796.42000000001</v>
      </c>
    </row>
    <row r="92" spans="1:9" ht="26.25" customHeight="1">
      <c r="A92" s="3" t="s">
        <v>160</v>
      </c>
      <c r="B92" s="7" t="s">
        <v>161</v>
      </c>
      <c r="C92" s="4">
        <v>14778207</v>
      </c>
      <c r="D92" s="4">
        <v>25637132</v>
      </c>
      <c r="E92" s="4">
        <v>15709252</v>
      </c>
      <c r="F92" s="4">
        <v>13853807</v>
      </c>
      <c r="G92" s="26">
        <f t="shared" si="3"/>
        <v>88.18883929037486</v>
      </c>
      <c r="H92" s="26">
        <f t="shared" si="4"/>
        <v>54.03805308643727</v>
      </c>
      <c r="I92" s="11">
        <f t="shared" si="5"/>
        <v>-924400</v>
      </c>
    </row>
    <row r="93" spans="1:9" ht="47.25">
      <c r="A93" s="33">
        <v>8440</v>
      </c>
      <c r="B93" s="7" t="s">
        <v>184</v>
      </c>
      <c r="C93" s="4"/>
      <c r="D93" s="4">
        <v>1497000</v>
      </c>
      <c r="E93" s="4"/>
      <c r="F93" s="4"/>
      <c r="G93" s="26">
        <v>0</v>
      </c>
      <c r="H93" s="26">
        <v>0</v>
      </c>
      <c r="I93" s="11">
        <f t="shared" si="5"/>
        <v>0</v>
      </c>
    </row>
    <row r="94" spans="1:9" ht="30" customHeight="1">
      <c r="A94" s="36" t="s">
        <v>171</v>
      </c>
      <c r="B94" s="37"/>
      <c r="C94" s="11">
        <f>SUM(C7+C9+C21+C30+C67+C74+C81+C83+C85+C87+C79)</f>
        <v>250268876.98000002</v>
      </c>
      <c r="D94" s="11">
        <f>SUM(D7+D9+D21+D30+D67+D74+D81+D83+D85+D87)</f>
        <v>679834904.56</v>
      </c>
      <c r="E94" s="11">
        <f>SUM(E7+E9+E21+E30+E67+E74+E81+E83+E85+E87)</f>
        <v>384467222.56000006</v>
      </c>
      <c r="F94" s="11">
        <f>SUM(F7+F9+F21+F30+F67+F74+F81+F83+F85+F87)</f>
        <v>372903463.00000006</v>
      </c>
      <c r="G94" s="12">
        <f t="shared" si="3"/>
        <v>96.9922638702457</v>
      </c>
      <c r="H94" s="12">
        <f t="shared" si="4"/>
        <v>54.8520619489741</v>
      </c>
      <c r="I94" s="11">
        <f t="shared" si="5"/>
        <v>122634586.02000004</v>
      </c>
    </row>
    <row r="95" spans="1:9" ht="31.5">
      <c r="A95" s="28">
        <v>8106</v>
      </c>
      <c r="B95" s="29" t="s">
        <v>172</v>
      </c>
      <c r="C95" s="25">
        <v>80000</v>
      </c>
      <c r="D95" s="4">
        <v>210000</v>
      </c>
      <c r="E95" s="4">
        <v>108000</v>
      </c>
      <c r="F95" s="4">
        <v>43200</v>
      </c>
      <c r="G95" s="27">
        <f t="shared" si="3"/>
        <v>40</v>
      </c>
      <c r="H95" s="26">
        <f t="shared" si="4"/>
        <v>20.57142857142857</v>
      </c>
      <c r="I95" s="11">
        <f t="shared" si="5"/>
        <v>-36800</v>
      </c>
    </row>
    <row r="96" spans="1:62" s="15" customFormat="1" ht="21.75" customHeight="1">
      <c r="A96" s="10"/>
      <c r="B96" s="10" t="s">
        <v>173</v>
      </c>
      <c r="C96" s="11">
        <f>SUM(C94:C95)</f>
        <v>250348876.98000002</v>
      </c>
      <c r="D96" s="11">
        <f>SUM(D94:D95)</f>
        <v>680044904.56</v>
      </c>
      <c r="E96" s="11">
        <f>SUM(E94:E95)</f>
        <v>384575222.56000006</v>
      </c>
      <c r="F96" s="11">
        <f>SUM(F94:F95)</f>
        <v>372946663.00000006</v>
      </c>
      <c r="G96" s="12">
        <f t="shared" si="3"/>
        <v>96.97625877127699</v>
      </c>
      <c r="H96" s="26">
        <f t="shared" si="4"/>
        <v>54.84147598184014</v>
      </c>
      <c r="I96" s="11">
        <f t="shared" si="5"/>
        <v>122597786.02000004</v>
      </c>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row>
    <row r="97" ht="38.25" customHeight="1"/>
    <row r="98" spans="1:9" ht="18.75">
      <c r="A98" s="30" t="s">
        <v>177</v>
      </c>
      <c r="B98" s="30"/>
      <c r="C98" s="31"/>
      <c r="D98" s="31"/>
      <c r="E98" s="31"/>
      <c r="F98" s="31"/>
      <c r="G98" s="39" t="s">
        <v>178</v>
      </c>
      <c r="H98" s="39"/>
      <c r="I98" s="39"/>
    </row>
  </sheetData>
  <sheetProtection/>
  <mergeCells count="4">
    <mergeCell ref="A94:B94"/>
    <mergeCell ref="A2:J2"/>
    <mergeCell ref="A3:J3"/>
    <mergeCell ref="G98:I98"/>
  </mergeCells>
  <printOptions/>
  <pageMargins left="0.47" right="0.28" top="0.27" bottom="0.24" header="0" footer="0"/>
  <pageSetup fitToHeight="500"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ФинУпр</cp:lastModifiedBy>
  <cp:lastPrinted>2017-07-13T12:50:33Z</cp:lastPrinted>
  <dcterms:created xsi:type="dcterms:W3CDTF">2017-04-18T07:28:32Z</dcterms:created>
  <dcterms:modified xsi:type="dcterms:W3CDTF">2017-07-13T12:50:38Z</dcterms:modified>
  <cp:category/>
  <cp:version/>
  <cp:contentType/>
  <cp:contentStatus/>
</cp:coreProperties>
</file>