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3080" activeTab="0"/>
  </bookViews>
  <sheets>
    <sheet name="Лист1" sheetId="1" r:id="rId1"/>
  </sheets>
  <definedNames>
    <definedName name="_xlnm.Print_Area" localSheetId="0">'Лист1'!$A$1:$G$95</definedName>
  </definedNames>
  <calcPr fullCalcOnLoad="1"/>
</workbook>
</file>

<file path=xl/sharedStrings.xml><?xml version="1.0" encoding="utf-8"?>
<sst xmlns="http://schemas.openxmlformats.org/spreadsheetml/2006/main" count="180" uniqueCount="180">
  <si>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</si>
  <si>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</si>
  <si>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</si>
  <si>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</si>
  <si>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</si>
  <si>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</si>
  <si>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</si>
  <si>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</si>
  <si>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</si>
  <si>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</si>
  <si>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</si>
  <si>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</si>
  <si>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</si>
  <si>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</si>
  <si>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</si>
  <si>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</si>
  <si>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</si>
  <si>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</si>
  <si>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</si>
  <si>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</si>
  <si>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</si>
  <si>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</si>
  <si>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</si>
  <si>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</si>
  <si>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</si>
  <si>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</si>
  <si>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</si>
  <si>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</si>
  <si>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</si>
  <si>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</si>
  <si>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</si>
  <si>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</si>
  <si>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</si>
  <si>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</si>
  <si>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</si>
  <si>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</si>
  <si>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</si>
  <si>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</si>
  <si>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</si>
  <si>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</si>
  <si>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</si>
  <si>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</si>
  <si>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</si>
  <si>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</si>
  <si>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</si>
  <si>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</si>
  <si>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</si>
  <si>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</si>
  <si>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</si>
  <si>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</si>
  <si>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</si>
  <si>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</si>
  <si>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</si>
  <si>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</si>
  <si>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</si>
  <si>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</si>
  <si>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</si>
  <si>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</si>
  <si>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</si>
  <si>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</si>
  <si>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</si>
  <si>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</si>
  <si>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</si>
  <si>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</si>
  <si>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</si>
  <si>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</si>
  <si>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</si>
  <si>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</si>
  <si>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</si>
  <si>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</si>
  <si>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</si>
  <si>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</si>
  <si>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</si>
  <si>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</si>
  <si>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</si>
  <si>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</si>
  <si>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</si>
  <si>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</si>
  <si>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</si>
  <si>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</si>
  <si>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</si>
  <si>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</si>
  <si>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</si>
  <si>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</si>
  <si>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</si>
  <si>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</si>
  <si>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</si>
  <si>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</si>
  <si>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</si>
  <si>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</si>
  <si>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</si>
  <si>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</si>
  <si>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</si>
  <si>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</si>
  <si>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</si>
  <si>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</si>
  <si>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</si>
  <si>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</si>
  <si>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</si>
  <si>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</si>
  <si>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</si>
  <si>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</si>
  <si>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</si>
  <si>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</si>
  <si>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</si>
  <si>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</si>
  <si>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</si>
  <si>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</si>
  <si>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</si>
  <si>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</si>
  <si>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</si>
  <si>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</si>
  <si>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</si>
  <si>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</si>
  <si>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</si>
  <si>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</si>
  <si>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</si>
  <si>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</si>
  <si>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</si>
  <si>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</si>
  <si>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</si>
  <si>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</si>
  <si>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</si>
  <si>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</si>
  <si>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</si>
  <si>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</si>
  <si>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7610</t>
  </si>
  <si>
    <t>Сприяння розвитку малого та середнього підприємництва</t>
  </si>
  <si>
    <t>7622</t>
  </si>
  <si>
    <t>Реалізація програм і заходів в галузі туризму та курортів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</si>
  <si>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</si>
  <si>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</si>
  <si>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</si>
  <si>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</si>
  <si>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</si>
  <si>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</si>
  <si>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</si>
  <si>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</si>
  <si>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9000</t>
  </si>
  <si>
    <t>Міжбюджетні трансферти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</si>
  <si>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</si>
  <si>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</si>
  <si>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</si>
  <si>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</si>
  <si>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</si>
  <si>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</si>
  <si>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КПКВКМБ</t>
  </si>
  <si>
    <t xml:space="preserve">Назва </t>
  </si>
  <si>
    <t>План на 2019 рік з урахуванням змін</t>
  </si>
  <si>
    <t>Відсоток виконання до уточненого призначення на 2019 рік</t>
  </si>
  <si>
    <t>1030</t>
  </si>
  <si>
    <t>Надання загальної середньої освіти вечiрнiми (змінними) школами</t>
  </si>
  <si>
    <t>2080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</si>
  <si>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</si>
  <si>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</si>
  <si>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 xml:space="preserve"> Довгострокові кредити індивідуальним забудовникам житла на селі  (надання кредиту)</t>
  </si>
  <si>
    <t>Всього видатків  по районному бюджету</t>
  </si>
  <si>
    <t>грн.</t>
  </si>
  <si>
    <t>Начальник фінансового управління</t>
  </si>
  <si>
    <t>Ганна Кравчук</t>
  </si>
  <si>
    <t>райдержадміністрації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</si>
  <si>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</t>
  </si>
  <si>
    <t>Всього видатків та кредитування загального фонду</t>
  </si>
  <si>
    <t>Кредитування загального фонду</t>
  </si>
  <si>
    <t>Інформація про виконання Коломийського районного бюджету по видатках за  2019 рік</t>
  </si>
  <si>
    <t xml:space="preserve">Касові видатки за  2018 рік         </t>
  </si>
  <si>
    <t>Касові видатки за  2019 рік</t>
  </si>
  <si>
    <t>Збільшення/ зменшення видатків за  2019 рік до видатків  2018 року            (+;-)</t>
  </si>
  <si>
    <t>0191</t>
  </si>
  <si>
    <t>Проведення місцевих виборів</t>
  </si>
  <si>
    <t>3049</t>
  </si>
  <si>
    <t>Відшкодування послуги з догляду за дитиною до трьох років «муніципальна няня»</t>
  </si>
  <si>
    <t>3087</t>
  </si>
  <si>
    <t>Надання допомоги на дітей, які виховуються у багатодітних сім`ях</t>
  </si>
  <si>
    <t>9150</t>
  </si>
  <si>
    <t>Інші дотації з місцевого бюджету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</si>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</sst>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165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22" fillId="34" borderId="10" xfId="0" applyFont="1" applyFill="1" applyBorder="1" applyAlignment="1" quotePrefix="1">
      <alignment horizontal="center"/>
    </xf>
    <xf numFmtId="0" fontId="22" fillId="34" borderId="10" xfId="0" applyFont="1" applyFill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165" fontId="22" fillId="34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2" fillId="34" borderId="10" xfId="0" applyFont="1" applyFill="1" applyBorder="1" applyAlignment="1" quotePrefix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52" applyFont="1" applyFill="1" applyBorder="1" applyAlignment="1" applyProtection="1">
      <alignment vertical="center" wrapText="1"/>
      <protection/>
    </xf>
    <xf numFmtId="0" fontId="22" fillId="34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tabSelected="1" zoomScale="75" zoomScaleNormal="7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0" sqref="C20"/>
    </sheetView>
  </sheetViews>
  <sheetFormatPr defaultColWidth="9.00390625" defaultRowHeight="12.75"/>
  <cols>
    <col min="1" max="1" width="9.125" style="6" customWidth="1"/>
    <col min="2" max="2" width="56.00390625" style="1" customWidth="1"/>
    <col min="3" max="3" width="16.875" style="1" customWidth="1"/>
    <col min="4" max="4" width="18.625" style="1" customWidth="1"/>
    <col min="5" max="5" width="17.75390625" style="1" customWidth="1"/>
    <col min="6" max="6" width="15.75390625" style="1" customWidth="1"/>
    <col min="7" max="7" width="19.875" style="1" customWidth="1"/>
    <col min="8" max="9" width="9.125" style="1" customWidth="1"/>
    <col min="10" max="10" width="15.375" style="1" bestFit="1" customWidth="1"/>
    <col min="11" max="16384" width="9.125" style="1" customWidth="1"/>
  </cols>
  <sheetData>
    <row r="2" spans="1:7" ht="18.75">
      <c r="A2" s="10" t="s">
        <v>164</v>
      </c>
      <c r="B2" s="10"/>
      <c r="C2" s="10"/>
      <c r="D2" s="10"/>
      <c r="E2" s="10"/>
      <c r="F2" s="10"/>
      <c r="G2" s="10"/>
    </row>
    <row r="3" spans="1:7" ht="18.75">
      <c r="A3" s="10" t="s">
        <v>0</v>
      </c>
      <c r="B3" s="10"/>
      <c r="C3" s="10"/>
      <c r="D3" s="10"/>
      <c r="E3" s="10"/>
      <c r="F3" s="10"/>
      <c r="G3" s="10"/>
    </row>
    <row r="4" spans="1:7" ht="18.75">
      <c r="A4" s="14"/>
      <c r="B4" s="15"/>
      <c r="C4" s="15"/>
      <c r="D4" s="15"/>
      <c r="E4" s="15"/>
      <c r="F4" s="15"/>
      <c r="G4" s="3" t="s">
        <v>157</v>
      </c>
    </row>
    <row r="5" spans="1:7" ht="131.25">
      <c r="A5" s="16" t="s">
        <v>146</v>
      </c>
      <c r="B5" s="16" t="s">
        <v>147</v>
      </c>
      <c r="C5" s="16" t="s">
        <v>165</v>
      </c>
      <c r="D5" s="16" t="s">
        <v>148</v>
      </c>
      <c r="E5" s="16" t="s">
        <v>166</v>
      </c>
      <c r="F5" s="16" t="s">
        <v>149</v>
      </c>
      <c r="G5" s="17" t="s">
        <v>167</v>
      </c>
    </row>
    <row r="6" spans="1:7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18.75">
      <c r="A7" s="19" t="s">
        <v>1</v>
      </c>
      <c r="B7" s="20" t="s">
        <v>2</v>
      </c>
      <c r="C7" s="21">
        <f>SUM(C8:C10)</f>
        <v>3334116.25</v>
      </c>
      <c r="D7" s="21">
        <f>SUM(D8:D10)</f>
        <v>4460600</v>
      </c>
      <c r="E7" s="21">
        <f>SUM(E8:E10)</f>
        <v>4442164.45</v>
      </c>
      <c r="F7" s="22">
        <f aca="true" t="shared" si="0" ref="F7:F12">SUM(E7/D7*100)</f>
        <v>99.58670246155225</v>
      </c>
      <c r="G7" s="23">
        <f aca="true" t="shared" si="1" ref="G7:G24">SUM(E7-C7)</f>
        <v>1108048.2000000002</v>
      </c>
    </row>
    <row r="8" spans="1:7" s="4" customFormat="1" ht="98.25" customHeight="1">
      <c r="A8" s="24" t="s">
        <v>3</v>
      </c>
      <c r="B8" s="25" t="s">
        <v>4</v>
      </c>
      <c r="C8" s="26">
        <v>3068337.29</v>
      </c>
      <c r="D8" s="26">
        <v>4064100</v>
      </c>
      <c r="E8" s="26">
        <v>4048919.45</v>
      </c>
      <c r="F8" s="27">
        <f t="shared" si="0"/>
        <v>99.62647203562905</v>
      </c>
      <c r="G8" s="26">
        <f t="shared" si="1"/>
        <v>980582.1600000001</v>
      </c>
    </row>
    <row r="9" spans="1:7" s="4" customFormat="1" ht="30.75" customHeight="1">
      <c r="A9" s="24" t="s">
        <v>5</v>
      </c>
      <c r="B9" s="25" t="s">
        <v>6</v>
      </c>
      <c r="C9" s="26">
        <v>226330.2</v>
      </c>
      <c r="D9" s="26">
        <v>394300</v>
      </c>
      <c r="E9" s="26">
        <v>391045</v>
      </c>
      <c r="F9" s="27">
        <f t="shared" si="0"/>
        <v>99.17448643165103</v>
      </c>
      <c r="G9" s="26">
        <f t="shared" si="1"/>
        <v>164714.8</v>
      </c>
    </row>
    <row r="10" spans="1:7" s="4" customFormat="1" ht="36" customHeight="1">
      <c r="A10" s="24" t="s">
        <v>168</v>
      </c>
      <c r="B10" s="25" t="s">
        <v>169</v>
      </c>
      <c r="C10" s="26">
        <v>39448.76</v>
      </c>
      <c r="D10" s="26">
        <v>2200</v>
      </c>
      <c r="E10" s="26">
        <v>2200</v>
      </c>
      <c r="F10" s="27">
        <f t="shared" si="0"/>
        <v>100</v>
      </c>
      <c r="G10" s="26">
        <f t="shared" si="1"/>
        <v>-37248.76</v>
      </c>
    </row>
    <row r="11" spans="1:7" ht="18.75">
      <c r="A11" s="19" t="s">
        <v>7</v>
      </c>
      <c r="B11" s="20" t="s">
        <v>8</v>
      </c>
      <c r="C11" s="21">
        <f>SUM(C12:C20)</f>
        <v>143807743.98999998</v>
      </c>
      <c r="D11" s="21">
        <f>SUM(D12:D20)</f>
        <v>134311170</v>
      </c>
      <c r="E11" s="20">
        <f>SUM(E12:E20)</f>
        <v>125758764.36</v>
      </c>
      <c r="F11" s="22">
        <f t="shared" si="0"/>
        <v>93.63239435707395</v>
      </c>
      <c r="G11" s="23">
        <f t="shared" si="1"/>
        <v>-18048979.62999998</v>
      </c>
    </row>
    <row r="12" spans="1:7" s="5" customFormat="1" ht="114" customHeight="1">
      <c r="A12" s="36" t="s">
        <v>9</v>
      </c>
      <c r="B12" s="25" t="s">
        <v>10</v>
      </c>
      <c r="C12" s="26">
        <v>130777990.47</v>
      </c>
      <c r="D12" s="26">
        <v>121630096.07</v>
      </c>
      <c r="E12" s="26">
        <v>113449363.5</v>
      </c>
      <c r="F12" s="27">
        <f t="shared" si="0"/>
        <v>93.27408854031336</v>
      </c>
      <c r="G12" s="26">
        <f t="shared" si="1"/>
        <v>-17328626.97</v>
      </c>
    </row>
    <row r="13" spans="1:7" s="5" customFormat="1" ht="37.5">
      <c r="A13" s="36" t="s">
        <v>150</v>
      </c>
      <c r="B13" s="25" t="s">
        <v>151</v>
      </c>
      <c r="C13" s="26">
        <v>924614.45</v>
      </c>
      <c r="D13" s="26">
        <v>0</v>
      </c>
      <c r="E13" s="26">
        <v>0</v>
      </c>
      <c r="F13" s="27">
        <v>0</v>
      </c>
      <c r="G13" s="26">
        <f t="shared" si="1"/>
        <v>-924614.45</v>
      </c>
    </row>
    <row r="14" spans="1:7" s="5" customFormat="1" ht="56.25">
      <c r="A14" s="36" t="s">
        <v>11</v>
      </c>
      <c r="B14" s="25" t="s">
        <v>12</v>
      </c>
      <c r="C14" s="26">
        <v>1983596.18</v>
      </c>
      <c r="D14" s="26">
        <v>2027749.93</v>
      </c>
      <c r="E14" s="26">
        <v>2025687.6</v>
      </c>
      <c r="F14" s="27">
        <f aca="true" t="shared" si="2" ref="F14:F23">SUM(E14/D14*100)</f>
        <v>99.89829465805974</v>
      </c>
      <c r="G14" s="26">
        <f t="shared" si="1"/>
        <v>42091.42000000016</v>
      </c>
    </row>
    <row r="15" spans="1:7" s="5" customFormat="1" ht="75">
      <c r="A15" s="36" t="s">
        <v>13</v>
      </c>
      <c r="B15" s="25" t="s">
        <v>14</v>
      </c>
      <c r="C15" s="26">
        <v>5434657.37</v>
      </c>
      <c r="D15" s="26">
        <v>4573700</v>
      </c>
      <c r="E15" s="26">
        <v>4572979</v>
      </c>
      <c r="F15" s="27">
        <f t="shared" si="2"/>
        <v>99.9842359577585</v>
      </c>
      <c r="G15" s="26">
        <f t="shared" si="1"/>
        <v>-861678.3700000001</v>
      </c>
    </row>
    <row r="16" spans="1:7" s="5" customFormat="1" ht="37.5">
      <c r="A16" s="36" t="s">
        <v>15</v>
      </c>
      <c r="B16" s="25" t="s">
        <v>16</v>
      </c>
      <c r="C16" s="26">
        <v>178029.2</v>
      </c>
      <c r="D16" s="26">
        <v>174000</v>
      </c>
      <c r="E16" s="26">
        <v>168901.08</v>
      </c>
      <c r="F16" s="27">
        <f t="shared" si="2"/>
        <v>97.06958620689655</v>
      </c>
      <c r="G16" s="26">
        <f t="shared" si="1"/>
        <v>-9128.120000000024</v>
      </c>
    </row>
    <row r="17" spans="1:7" s="5" customFormat="1" ht="49.5" customHeight="1">
      <c r="A17" s="36" t="s">
        <v>17</v>
      </c>
      <c r="B17" s="25" t="s">
        <v>18</v>
      </c>
      <c r="C17" s="26">
        <v>1468613.29</v>
      </c>
      <c r="D17" s="26">
        <v>1608900</v>
      </c>
      <c r="E17" s="26">
        <v>1571764.31</v>
      </c>
      <c r="F17" s="27">
        <f t="shared" si="2"/>
        <v>97.69185841258002</v>
      </c>
      <c r="G17" s="26">
        <f t="shared" si="1"/>
        <v>103151.02000000002</v>
      </c>
    </row>
    <row r="18" spans="1:7" s="5" customFormat="1" ht="37.5">
      <c r="A18" s="36" t="s">
        <v>19</v>
      </c>
      <c r="B18" s="25" t="s">
        <v>20</v>
      </c>
      <c r="C18" s="26">
        <v>2850543.03</v>
      </c>
      <c r="D18" s="26">
        <v>3253000</v>
      </c>
      <c r="E18" s="26">
        <v>3244313.89</v>
      </c>
      <c r="F18" s="27">
        <f t="shared" si="2"/>
        <v>99.73298155548724</v>
      </c>
      <c r="G18" s="26">
        <f t="shared" si="1"/>
        <v>393770.86000000034</v>
      </c>
    </row>
    <row r="19" spans="1:7" s="5" customFormat="1" ht="36.75" customHeight="1">
      <c r="A19" s="36" t="s">
        <v>21</v>
      </c>
      <c r="B19" s="25" t="s">
        <v>22</v>
      </c>
      <c r="C19" s="26">
        <v>189700</v>
      </c>
      <c r="D19" s="26">
        <v>199527</v>
      </c>
      <c r="E19" s="26">
        <v>199526.84</v>
      </c>
      <c r="F19" s="27">
        <f t="shared" si="2"/>
        <v>99.99991981035149</v>
      </c>
      <c r="G19" s="26">
        <f t="shared" si="1"/>
        <v>9826.839999999997</v>
      </c>
    </row>
    <row r="20" spans="1:7" s="5" customFormat="1" ht="50.25" customHeight="1">
      <c r="A20" s="36" t="s">
        <v>23</v>
      </c>
      <c r="B20" s="25" t="s">
        <v>24</v>
      </c>
      <c r="C20" s="32"/>
      <c r="D20" s="26">
        <v>844197</v>
      </c>
      <c r="E20" s="26">
        <v>526228.14</v>
      </c>
      <c r="F20" s="27">
        <f t="shared" si="2"/>
        <v>62.334755987050414</v>
      </c>
      <c r="G20" s="26">
        <f t="shared" si="1"/>
        <v>526228.14</v>
      </c>
    </row>
    <row r="21" spans="1:7" ht="18.75">
      <c r="A21" s="37" t="s">
        <v>25</v>
      </c>
      <c r="B21" s="20" t="s">
        <v>26</v>
      </c>
      <c r="C21" s="20">
        <f>SUM(C22:C31)</f>
        <v>145518645.22</v>
      </c>
      <c r="D21" s="21">
        <f>SUM(D22:D31)</f>
        <v>139807491.40000004</v>
      </c>
      <c r="E21" s="20">
        <f>SUM(E22:E31)</f>
        <v>139693659.10999998</v>
      </c>
      <c r="F21" s="22">
        <f t="shared" si="2"/>
        <v>99.91857926291348</v>
      </c>
      <c r="G21" s="23">
        <f t="shared" si="1"/>
        <v>-5824986.110000014</v>
      </c>
    </row>
    <row r="22" spans="1:7" s="5" customFormat="1" ht="37.5">
      <c r="A22" s="36" t="s">
        <v>27</v>
      </c>
      <c r="B22" s="25" t="s">
        <v>28</v>
      </c>
      <c r="C22" s="28">
        <v>97333388.58</v>
      </c>
      <c r="D22" s="26">
        <v>107580580.19</v>
      </c>
      <c r="E22" s="26">
        <v>107511258.04</v>
      </c>
      <c r="F22" s="27">
        <f t="shared" si="2"/>
        <v>99.93556258027465</v>
      </c>
      <c r="G22" s="26">
        <f t="shared" si="1"/>
        <v>10177869.460000008</v>
      </c>
    </row>
    <row r="23" spans="1:7" s="5" customFormat="1" ht="46.5" customHeight="1">
      <c r="A23" s="36" t="s">
        <v>29</v>
      </c>
      <c r="B23" s="25" t="s">
        <v>30</v>
      </c>
      <c r="C23" s="28">
        <v>18488069.85</v>
      </c>
      <c r="D23" s="26">
        <v>20590770</v>
      </c>
      <c r="E23" s="26">
        <v>20573723.06</v>
      </c>
      <c r="F23" s="27">
        <f t="shared" si="2"/>
        <v>99.91721076967981</v>
      </c>
      <c r="G23" s="26">
        <f t="shared" si="1"/>
        <v>2085653.2099999972</v>
      </c>
    </row>
    <row r="24" spans="1:7" s="5" customFormat="1" ht="44.25" customHeight="1">
      <c r="A24" s="36" t="s">
        <v>152</v>
      </c>
      <c r="B24" s="25" t="s">
        <v>153</v>
      </c>
      <c r="C24" s="28">
        <v>1085805.23</v>
      </c>
      <c r="D24" s="26">
        <v>0</v>
      </c>
      <c r="E24" s="26">
        <v>0</v>
      </c>
      <c r="F24" s="27">
        <v>0</v>
      </c>
      <c r="G24" s="26">
        <f t="shared" si="1"/>
        <v>-1085805.23</v>
      </c>
    </row>
    <row r="25" spans="1:7" s="5" customFormat="1" ht="30" customHeight="1">
      <c r="A25" s="36" t="s">
        <v>31</v>
      </c>
      <c r="B25" s="25" t="s">
        <v>32</v>
      </c>
      <c r="C25" s="28">
        <v>5680784.63</v>
      </c>
      <c r="D25" s="26">
        <v>5096296.48</v>
      </c>
      <c r="E25" s="26">
        <v>5096072.18</v>
      </c>
      <c r="F25" s="27">
        <f>SUM(E25/D25*100)</f>
        <v>99.99559876469351</v>
      </c>
      <c r="G25" s="26">
        <f>SUM(E25-C25)</f>
        <v>-584712.4500000002</v>
      </c>
    </row>
    <row r="26" spans="1:7" s="5" customFormat="1" ht="33" customHeight="1">
      <c r="A26" s="29">
        <v>2110</v>
      </c>
      <c r="B26" s="30" t="s">
        <v>154</v>
      </c>
      <c r="C26" s="28">
        <v>20849695.08</v>
      </c>
      <c r="D26" s="26">
        <v>0</v>
      </c>
      <c r="E26" s="26">
        <v>0</v>
      </c>
      <c r="F26" s="27">
        <v>0</v>
      </c>
      <c r="G26" s="26">
        <f>SUM(E26-C26)</f>
        <v>-20849695.08</v>
      </c>
    </row>
    <row r="27" spans="1:7" s="5" customFormat="1" ht="47.25" customHeight="1">
      <c r="A27" s="36" t="s">
        <v>33</v>
      </c>
      <c r="B27" s="25" t="s">
        <v>34</v>
      </c>
      <c r="C27" s="28">
        <v>29789.44</v>
      </c>
      <c r="D27" s="26">
        <v>30000</v>
      </c>
      <c r="E27" s="26">
        <v>28598.39</v>
      </c>
      <c r="F27" s="27">
        <f aca="true" t="shared" si="3" ref="F27:F49">SUM(E27/D27*100)</f>
        <v>95.32796666666667</v>
      </c>
      <c r="G27" s="26">
        <f aca="true" t="shared" si="4" ref="G27:G51">SUM(E27-C27)</f>
        <v>-1191.0499999999993</v>
      </c>
    </row>
    <row r="28" spans="1:7" s="5" customFormat="1" ht="51.75" customHeight="1">
      <c r="A28" s="36" t="s">
        <v>35</v>
      </c>
      <c r="B28" s="25" t="s">
        <v>36</v>
      </c>
      <c r="C28" s="28">
        <v>30000</v>
      </c>
      <c r="D28" s="26">
        <v>30000</v>
      </c>
      <c r="E28" s="26">
        <v>29076.63</v>
      </c>
      <c r="F28" s="27">
        <f t="shared" si="3"/>
        <v>96.9221</v>
      </c>
      <c r="G28" s="26">
        <f t="shared" si="4"/>
        <v>-923.369999999999</v>
      </c>
    </row>
    <row r="29" spans="1:7" s="5" customFormat="1" ht="42.75" customHeight="1">
      <c r="A29" s="36" t="s">
        <v>37</v>
      </c>
      <c r="B29" s="25" t="s">
        <v>38</v>
      </c>
      <c r="C29" s="28">
        <v>0</v>
      </c>
      <c r="D29" s="26">
        <v>5161300</v>
      </c>
      <c r="E29" s="26">
        <v>5160507.71</v>
      </c>
      <c r="F29" s="27">
        <f t="shared" si="3"/>
        <v>99.98464941003236</v>
      </c>
      <c r="G29" s="26">
        <f t="shared" si="4"/>
        <v>5160507.71</v>
      </c>
    </row>
    <row r="30" spans="1:7" s="5" customFormat="1" ht="52.5" customHeight="1">
      <c r="A30" s="36" t="s">
        <v>39</v>
      </c>
      <c r="B30" s="25" t="s">
        <v>40</v>
      </c>
      <c r="C30" s="28">
        <v>1853636.14</v>
      </c>
      <c r="D30" s="26">
        <v>481816.21</v>
      </c>
      <c r="E30" s="26">
        <v>481816.21</v>
      </c>
      <c r="F30" s="27">
        <f t="shared" si="3"/>
        <v>100</v>
      </c>
      <c r="G30" s="26">
        <f t="shared" si="4"/>
        <v>-1371819.93</v>
      </c>
    </row>
    <row r="31" spans="1:7" s="5" customFormat="1" ht="60" customHeight="1">
      <c r="A31" s="36" t="s">
        <v>41</v>
      </c>
      <c r="B31" s="25" t="s">
        <v>42</v>
      </c>
      <c r="C31" s="28">
        <v>167476.27</v>
      </c>
      <c r="D31" s="26">
        <v>836728.52</v>
      </c>
      <c r="E31" s="26">
        <v>812606.89</v>
      </c>
      <c r="F31" s="27">
        <f t="shared" si="3"/>
        <v>97.11714977756465</v>
      </c>
      <c r="G31" s="26">
        <f t="shared" si="4"/>
        <v>645130.62</v>
      </c>
    </row>
    <row r="32" spans="1:7" ht="18.75" customHeight="1">
      <c r="A32" s="37" t="s">
        <v>43</v>
      </c>
      <c r="B32" s="20" t="s">
        <v>44</v>
      </c>
      <c r="C32" s="21">
        <f>SUM(C33:C63)</f>
        <v>438667053.5600001</v>
      </c>
      <c r="D32" s="21">
        <f>SUM(D33:D63)</f>
        <v>285143080</v>
      </c>
      <c r="E32" s="21">
        <f>SUM(E33:E63)</f>
        <v>266864358.67999998</v>
      </c>
      <c r="F32" s="22">
        <f t="shared" si="3"/>
        <v>93.58963180169056</v>
      </c>
      <c r="G32" s="23">
        <f t="shared" si="4"/>
        <v>-171802694.88000014</v>
      </c>
    </row>
    <row r="33" spans="1:7" s="5" customFormat="1" ht="56.25">
      <c r="A33" s="36" t="s">
        <v>45</v>
      </c>
      <c r="B33" s="25" t="s">
        <v>46</v>
      </c>
      <c r="C33" s="28">
        <v>25077051.07</v>
      </c>
      <c r="D33" s="26">
        <v>16471981.170000002</v>
      </c>
      <c r="E33" s="26">
        <v>16302929.45</v>
      </c>
      <c r="F33" s="27">
        <f t="shared" si="3"/>
        <v>98.97370135228243</v>
      </c>
      <c r="G33" s="26">
        <f t="shared" si="4"/>
        <v>-8774121.620000001</v>
      </c>
    </row>
    <row r="34" spans="1:7" s="5" customFormat="1" ht="39.75" customHeight="1">
      <c r="A34" s="36" t="s">
        <v>47</v>
      </c>
      <c r="B34" s="25" t="s">
        <v>48</v>
      </c>
      <c r="C34" s="28">
        <v>210617909.08</v>
      </c>
      <c r="D34" s="26">
        <v>38011318.83</v>
      </c>
      <c r="E34" s="26">
        <v>37965014.22</v>
      </c>
      <c r="F34" s="27">
        <f t="shared" si="3"/>
        <v>99.87818204833384</v>
      </c>
      <c r="G34" s="26">
        <f t="shared" si="4"/>
        <v>-172652894.86</v>
      </c>
    </row>
    <row r="35" spans="1:7" s="5" customFormat="1" ht="48.75" customHeight="1">
      <c r="A35" s="36" t="s">
        <v>49</v>
      </c>
      <c r="B35" s="25" t="s">
        <v>50</v>
      </c>
      <c r="C35" s="28">
        <v>303721.77</v>
      </c>
      <c r="D35" s="26">
        <v>300000</v>
      </c>
      <c r="E35" s="26">
        <v>300000</v>
      </c>
      <c r="F35" s="27">
        <f t="shared" si="3"/>
        <v>100</v>
      </c>
      <c r="G35" s="26">
        <f t="shared" si="4"/>
        <v>-3721.7700000000186</v>
      </c>
    </row>
    <row r="36" spans="1:7" s="5" customFormat="1" ht="48.75" customHeight="1">
      <c r="A36" s="36" t="s">
        <v>51</v>
      </c>
      <c r="B36" s="25" t="s">
        <v>52</v>
      </c>
      <c r="C36" s="28">
        <v>2526645.82</v>
      </c>
      <c r="D36" s="26">
        <v>2384100</v>
      </c>
      <c r="E36" s="26">
        <v>2055380.88</v>
      </c>
      <c r="F36" s="27">
        <f t="shared" si="3"/>
        <v>86.21202466339498</v>
      </c>
      <c r="G36" s="26">
        <f t="shared" si="4"/>
        <v>-471264.93999999994</v>
      </c>
    </row>
    <row r="37" spans="1:7" s="5" customFormat="1" ht="24.75" customHeight="1">
      <c r="A37" s="36" t="s">
        <v>53</v>
      </c>
      <c r="B37" s="25" t="s">
        <v>54</v>
      </c>
      <c r="C37" s="28">
        <v>1224479.55</v>
      </c>
      <c r="D37" s="26">
        <v>1554253</v>
      </c>
      <c r="E37" s="26">
        <v>1304434.04</v>
      </c>
      <c r="F37" s="27">
        <f t="shared" si="3"/>
        <v>83.92675066414542</v>
      </c>
      <c r="G37" s="26">
        <f t="shared" si="4"/>
        <v>79954.48999999999</v>
      </c>
    </row>
    <row r="38" spans="1:7" s="5" customFormat="1" ht="18.75">
      <c r="A38" s="36" t="s">
        <v>55</v>
      </c>
      <c r="B38" s="25" t="s">
        <v>56</v>
      </c>
      <c r="C38" s="28">
        <v>59340</v>
      </c>
      <c r="D38" s="26">
        <v>70000</v>
      </c>
      <c r="E38" s="26">
        <v>68800</v>
      </c>
      <c r="F38" s="27">
        <f t="shared" si="3"/>
        <v>98.28571428571429</v>
      </c>
      <c r="G38" s="26">
        <f t="shared" si="4"/>
        <v>9460</v>
      </c>
    </row>
    <row r="39" spans="1:7" s="5" customFormat="1" ht="18.75">
      <c r="A39" s="36" t="s">
        <v>57</v>
      </c>
      <c r="B39" s="25" t="s">
        <v>58</v>
      </c>
      <c r="C39" s="28">
        <v>56361221.86</v>
      </c>
      <c r="D39" s="26">
        <v>52508597</v>
      </c>
      <c r="E39" s="26">
        <v>46556238.61</v>
      </c>
      <c r="F39" s="27">
        <f t="shared" si="3"/>
        <v>88.6640307871871</v>
      </c>
      <c r="G39" s="26">
        <f t="shared" si="4"/>
        <v>-9804983.25</v>
      </c>
    </row>
    <row r="40" spans="1:7" s="5" customFormat="1" ht="37.5">
      <c r="A40" s="36" t="s">
        <v>59</v>
      </c>
      <c r="B40" s="25" t="s">
        <v>60</v>
      </c>
      <c r="C40" s="28">
        <v>2672022.71</v>
      </c>
      <c r="D40" s="26">
        <v>3999400</v>
      </c>
      <c r="E40" s="26">
        <v>2820601.6</v>
      </c>
      <c r="F40" s="27">
        <f t="shared" si="3"/>
        <v>70.52561884282642</v>
      </c>
      <c r="G40" s="26">
        <f t="shared" si="4"/>
        <v>148578.89000000013</v>
      </c>
    </row>
    <row r="41" spans="1:7" s="5" customFormat="1" ht="37.5">
      <c r="A41" s="36" t="s">
        <v>61</v>
      </c>
      <c r="B41" s="25" t="s">
        <v>62</v>
      </c>
      <c r="C41" s="28">
        <v>17696895.18</v>
      </c>
      <c r="D41" s="26">
        <v>19999700</v>
      </c>
      <c r="E41" s="26">
        <v>18689233.72</v>
      </c>
      <c r="F41" s="27">
        <f t="shared" si="3"/>
        <v>93.44757031355469</v>
      </c>
      <c r="G41" s="26">
        <f t="shared" si="4"/>
        <v>992338.5399999991</v>
      </c>
    </row>
    <row r="42" spans="1:7" s="5" customFormat="1" ht="21.75" customHeight="1">
      <c r="A42" s="36" t="s">
        <v>63</v>
      </c>
      <c r="B42" s="25" t="s">
        <v>64</v>
      </c>
      <c r="C42" s="28">
        <v>350774.89</v>
      </c>
      <c r="D42" s="26">
        <v>400000</v>
      </c>
      <c r="E42" s="26">
        <v>236835.7</v>
      </c>
      <c r="F42" s="27">
        <f t="shared" si="3"/>
        <v>59.208925</v>
      </c>
      <c r="G42" s="26">
        <f t="shared" si="4"/>
        <v>-113939.19</v>
      </c>
    </row>
    <row r="43" spans="1:7" s="5" customFormat="1" ht="37.5">
      <c r="A43" s="36" t="s">
        <v>65</v>
      </c>
      <c r="B43" s="25" t="s">
        <v>66</v>
      </c>
      <c r="C43" s="28">
        <v>64867109.17</v>
      </c>
      <c r="D43" s="26">
        <v>66220000</v>
      </c>
      <c r="E43" s="26">
        <v>62553148.09</v>
      </c>
      <c r="F43" s="27">
        <f t="shared" si="3"/>
        <v>94.46262170039263</v>
      </c>
      <c r="G43" s="26">
        <f t="shared" si="4"/>
        <v>-2313961.079999998</v>
      </c>
    </row>
    <row r="44" spans="1:7" s="5" customFormat="1" ht="56.25">
      <c r="A44" s="36" t="s">
        <v>170</v>
      </c>
      <c r="B44" s="25" t="s">
        <v>171</v>
      </c>
      <c r="C44" s="28">
        <v>0</v>
      </c>
      <c r="D44" s="26">
        <v>140700</v>
      </c>
      <c r="E44" s="26">
        <v>124985.2</v>
      </c>
      <c r="F44" s="27">
        <f t="shared" si="3"/>
        <v>88.83098791755508</v>
      </c>
      <c r="G44" s="26">
        <f t="shared" si="4"/>
        <v>124985.2</v>
      </c>
    </row>
    <row r="45" spans="1:7" s="5" customFormat="1" ht="64.5" customHeight="1">
      <c r="A45" s="36" t="s">
        <v>67</v>
      </c>
      <c r="B45" s="25" t="s">
        <v>68</v>
      </c>
      <c r="C45" s="28">
        <v>39800</v>
      </c>
      <c r="D45" s="26">
        <v>46600</v>
      </c>
      <c r="E45" s="26">
        <v>46600</v>
      </c>
      <c r="F45" s="27">
        <f t="shared" si="3"/>
        <v>100</v>
      </c>
      <c r="G45" s="26">
        <f t="shared" si="4"/>
        <v>6800</v>
      </c>
    </row>
    <row r="46" spans="1:7" s="5" customFormat="1" ht="67.5" customHeight="1">
      <c r="A46" s="36" t="s">
        <v>69</v>
      </c>
      <c r="B46" s="25" t="s">
        <v>70</v>
      </c>
      <c r="C46" s="28">
        <v>29557469.22</v>
      </c>
      <c r="D46" s="26">
        <v>35006750</v>
      </c>
      <c r="E46" s="26">
        <v>32512993.62</v>
      </c>
      <c r="F46" s="27">
        <f t="shared" si="3"/>
        <v>92.876355617131</v>
      </c>
      <c r="G46" s="26">
        <f t="shared" si="4"/>
        <v>2955524.4000000022</v>
      </c>
    </row>
    <row r="47" spans="1:7" s="5" customFormat="1" ht="75">
      <c r="A47" s="36" t="s">
        <v>71</v>
      </c>
      <c r="B47" s="25" t="s">
        <v>72</v>
      </c>
      <c r="C47" s="28">
        <v>11624909.75</v>
      </c>
      <c r="D47" s="26">
        <v>14221000</v>
      </c>
      <c r="E47" s="26">
        <v>14216957.82</v>
      </c>
      <c r="F47" s="27">
        <f t="shared" si="3"/>
        <v>99.97157597918572</v>
      </c>
      <c r="G47" s="26">
        <f t="shared" si="4"/>
        <v>2592048.0700000003</v>
      </c>
    </row>
    <row r="48" spans="1:7" s="5" customFormat="1" ht="56.25">
      <c r="A48" s="36" t="s">
        <v>73</v>
      </c>
      <c r="B48" s="25" t="s">
        <v>74</v>
      </c>
      <c r="C48" s="28">
        <v>3891631.21</v>
      </c>
      <c r="D48" s="26">
        <v>4410000</v>
      </c>
      <c r="E48" s="26">
        <v>4407415.45</v>
      </c>
      <c r="F48" s="27">
        <f t="shared" si="3"/>
        <v>99.94139342403628</v>
      </c>
      <c r="G48" s="26">
        <f t="shared" si="4"/>
        <v>515784.2400000002</v>
      </c>
    </row>
    <row r="49" spans="1:7" s="5" customFormat="1" ht="75">
      <c r="A49" s="36" t="s">
        <v>75</v>
      </c>
      <c r="B49" s="25" t="s">
        <v>76</v>
      </c>
      <c r="C49" s="28">
        <v>427346.16</v>
      </c>
      <c r="D49" s="26">
        <v>2300000</v>
      </c>
      <c r="E49" s="26">
        <v>2226727.11</v>
      </c>
      <c r="F49" s="27">
        <f t="shared" si="3"/>
        <v>96.81422217391304</v>
      </c>
      <c r="G49" s="26">
        <f t="shared" si="4"/>
        <v>1799380.95</v>
      </c>
    </row>
    <row r="50" spans="1:7" s="5" customFormat="1" ht="86.25" customHeight="1">
      <c r="A50" s="36" t="s">
        <v>77</v>
      </c>
      <c r="B50" s="25" t="s">
        <v>78</v>
      </c>
      <c r="C50" s="28">
        <v>839667.3</v>
      </c>
      <c r="D50" s="26">
        <v>999600</v>
      </c>
      <c r="E50" s="26">
        <v>838473.69</v>
      </c>
      <c r="F50" s="27">
        <f>SUM(E50/D50*100)</f>
        <v>83.8809213685474</v>
      </c>
      <c r="G50" s="26">
        <f t="shared" si="4"/>
        <v>-1193.6100000001024</v>
      </c>
    </row>
    <row r="51" spans="1:7" s="5" customFormat="1" ht="37.5">
      <c r="A51" s="36" t="s">
        <v>172</v>
      </c>
      <c r="B51" s="25" t="s">
        <v>173</v>
      </c>
      <c r="C51" s="28">
        <v>0</v>
      </c>
      <c r="D51" s="26">
        <v>15000000</v>
      </c>
      <c r="E51" s="26">
        <v>12639500</v>
      </c>
      <c r="F51" s="27">
        <f>SUM(E51/D51*100)</f>
        <v>84.26333333333334</v>
      </c>
      <c r="G51" s="26">
        <f t="shared" si="4"/>
        <v>12639500</v>
      </c>
    </row>
    <row r="52" spans="1:7" s="5" customFormat="1" ht="37.5">
      <c r="A52" s="36" t="s">
        <v>79</v>
      </c>
      <c r="B52" s="25" t="s">
        <v>80</v>
      </c>
      <c r="C52" s="31">
        <v>0</v>
      </c>
      <c r="D52" s="26">
        <v>30000</v>
      </c>
      <c r="E52" s="26">
        <v>0</v>
      </c>
      <c r="F52" s="27">
        <f aca="true" t="shared" si="5" ref="F52:F82">SUM(E52/D52*100)</f>
        <v>0</v>
      </c>
      <c r="G52" s="26">
        <f aca="true" t="shared" si="6" ref="G52:G82">SUM(E52-C52)</f>
        <v>0</v>
      </c>
    </row>
    <row r="53" spans="1:7" s="5" customFormat="1" ht="75">
      <c r="A53" s="36" t="s">
        <v>81</v>
      </c>
      <c r="B53" s="25" t="s">
        <v>82</v>
      </c>
      <c r="C53" s="28">
        <v>6491155.49</v>
      </c>
      <c r="D53" s="26">
        <v>6429000</v>
      </c>
      <c r="E53" s="26">
        <v>6428943.92</v>
      </c>
      <c r="F53" s="27">
        <f t="shared" si="5"/>
        <v>99.9991277025976</v>
      </c>
      <c r="G53" s="26">
        <f t="shared" si="6"/>
        <v>-62211.5700000003</v>
      </c>
    </row>
    <row r="54" spans="1:7" s="5" customFormat="1" ht="37.5">
      <c r="A54" s="36" t="s">
        <v>83</v>
      </c>
      <c r="B54" s="25" t="s">
        <v>84</v>
      </c>
      <c r="C54" s="28">
        <v>1250895.95</v>
      </c>
      <c r="D54" s="26">
        <v>1506500</v>
      </c>
      <c r="E54" s="26">
        <v>1506486.38</v>
      </c>
      <c r="F54" s="27">
        <f t="shared" si="5"/>
        <v>99.99909591769</v>
      </c>
      <c r="G54" s="26">
        <f t="shared" si="6"/>
        <v>255590.42999999993</v>
      </c>
    </row>
    <row r="55" spans="1:7" s="5" customFormat="1" ht="37.5">
      <c r="A55" s="36" t="s">
        <v>85</v>
      </c>
      <c r="B55" s="25" t="s">
        <v>86</v>
      </c>
      <c r="C55" s="28">
        <v>99996.74</v>
      </c>
      <c r="D55" s="26">
        <v>100000</v>
      </c>
      <c r="E55" s="26">
        <v>100000</v>
      </c>
      <c r="F55" s="27">
        <f t="shared" si="5"/>
        <v>100</v>
      </c>
      <c r="G55" s="26">
        <f t="shared" si="6"/>
        <v>3.2599999999947613</v>
      </c>
    </row>
    <row r="56" spans="1:7" s="5" customFormat="1" ht="56.25">
      <c r="A56" s="36" t="s">
        <v>87</v>
      </c>
      <c r="B56" s="25" t="s">
        <v>88</v>
      </c>
      <c r="C56" s="28">
        <v>781864.94</v>
      </c>
      <c r="D56" s="26">
        <v>893200</v>
      </c>
      <c r="E56" s="26">
        <v>882627.29</v>
      </c>
      <c r="F56" s="27">
        <f t="shared" si="5"/>
        <v>98.81631101656964</v>
      </c>
      <c r="G56" s="26">
        <f t="shared" si="6"/>
        <v>100762.3500000001</v>
      </c>
    </row>
    <row r="57" spans="1:7" s="5" customFormat="1" ht="56.25">
      <c r="A57" s="36" t="s">
        <v>89</v>
      </c>
      <c r="B57" s="25" t="s">
        <v>90</v>
      </c>
      <c r="C57" s="28">
        <v>26641</v>
      </c>
      <c r="D57" s="26">
        <v>13000</v>
      </c>
      <c r="E57" s="26">
        <v>13000</v>
      </c>
      <c r="F57" s="27">
        <f t="shared" si="5"/>
        <v>100</v>
      </c>
      <c r="G57" s="26">
        <f t="shared" si="6"/>
        <v>-13641</v>
      </c>
    </row>
    <row r="58" spans="1:7" s="5" customFormat="1" ht="71.25" customHeight="1">
      <c r="A58" s="36" t="s">
        <v>91</v>
      </c>
      <c r="B58" s="25" t="s">
        <v>92</v>
      </c>
      <c r="C58" s="28">
        <v>317520</v>
      </c>
      <c r="D58" s="26">
        <v>235680</v>
      </c>
      <c r="E58" s="26">
        <v>235679.9</v>
      </c>
      <c r="F58" s="27">
        <f t="shared" si="5"/>
        <v>99.99995756958587</v>
      </c>
      <c r="G58" s="26">
        <f t="shared" si="6"/>
        <v>-81840.1</v>
      </c>
    </row>
    <row r="59" spans="1:7" s="5" customFormat="1" ht="133.5" customHeight="1">
      <c r="A59" s="36" t="s">
        <v>93</v>
      </c>
      <c r="B59" s="25" t="s">
        <v>94</v>
      </c>
      <c r="C59" s="28">
        <v>23654.55</v>
      </c>
      <c r="D59" s="26">
        <v>35100</v>
      </c>
      <c r="E59" s="26">
        <v>35000.56</v>
      </c>
      <c r="F59" s="27">
        <f t="shared" si="5"/>
        <v>99.71669515669515</v>
      </c>
      <c r="G59" s="26">
        <f t="shared" si="6"/>
        <v>11346.009999999998</v>
      </c>
    </row>
    <row r="60" spans="1:7" s="5" customFormat="1" ht="107.25" customHeight="1">
      <c r="A60" s="36" t="s">
        <v>95</v>
      </c>
      <c r="B60" s="25" t="s">
        <v>96</v>
      </c>
      <c r="C60" s="28">
        <v>169308.23</v>
      </c>
      <c r="D60" s="26">
        <v>352700</v>
      </c>
      <c r="E60" s="26">
        <v>352700</v>
      </c>
      <c r="F60" s="27">
        <f t="shared" si="5"/>
        <v>100</v>
      </c>
      <c r="G60" s="26">
        <f t="shared" si="6"/>
        <v>183391.77</v>
      </c>
    </row>
    <row r="61" spans="1:7" s="5" customFormat="1" ht="78" customHeight="1">
      <c r="A61" s="36" t="s">
        <v>97</v>
      </c>
      <c r="B61" s="25" t="s">
        <v>98</v>
      </c>
      <c r="C61" s="28">
        <v>33967.36</v>
      </c>
      <c r="D61" s="26">
        <v>10000</v>
      </c>
      <c r="E61" s="26">
        <v>0</v>
      </c>
      <c r="F61" s="27">
        <f t="shared" si="5"/>
        <v>0</v>
      </c>
      <c r="G61" s="26">
        <f t="shared" si="6"/>
        <v>-33967.36</v>
      </c>
    </row>
    <row r="62" spans="1:7" s="5" customFormat="1" ht="129.75" customHeight="1">
      <c r="A62" s="36" t="s">
        <v>99</v>
      </c>
      <c r="B62" s="25" t="s">
        <v>161</v>
      </c>
      <c r="C62" s="28">
        <v>486896.17</v>
      </c>
      <c r="D62" s="26">
        <v>669900</v>
      </c>
      <c r="E62" s="26">
        <v>668290.74</v>
      </c>
      <c r="F62" s="27">
        <f t="shared" si="5"/>
        <v>99.75977608598298</v>
      </c>
      <c r="G62" s="26">
        <f t="shared" si="6"/>
        <v>181394.57</v>
      </c>
    </row>
    <row r="63" spans="1:7" s="5" customFormat="1" ht="56.25" customHeight="1">
      <c r="A63" s="36" t="s">
        <v>100</v>
      </c>
      <c r="B63" s="25" t="s">
        <v>101</v>
      </c>
      <c r="C63" s="28">
        <v>847158.39</v>
      </c>
      <c r="D63" s="26">
        <v>824000</v>
      </c>
      <c r="E63" s="26">
        <v>775360.69</v>
      </c>
      <c r="F63" s="27">
        <f t="shared" si="5"/>
        <v>94.09717111650485</v>
      </c>
      <c r="G63" s="26">
        <f t="shared" si="6"/>
        <v>-71797.70000000007</v>
      </c>
    </row>
    <row r="64" spans="1:7" ht="18.75">
      <c r="A64" s="37" t="s">
        <v>102</v>
      </c>
      <c r="B64" s="20" t="s">
        <v>103</v>
      </c>
      <c r="C64" s="20">
        <f>SUM(C65:C68)</f>
        <v>9155423.979999999</v>
      </c>
      <c r="D64" s="21">
        <f>SUM(D65:D68)</f>
        <v>8617800</v>
      </c>
      <c r="E64" s="20">
        <f>SUM(E65:E68)</f>
        <v>8611173.45</v>
      </c>
      <c r="F64" s="22">
        <f t="shared" si="5"/>
        <v>99.92310624521339</v>
      </c>
      <c r="G64" s="23">
        <f t="shared" si="6"/>
        <v>-544250.5299999993</v>
      </c>
    </row>
    <row r="65" spans="1:7" s="5" customFormat="1" ht="42.75" customHeight="1">
      <c r="A65" s="36" t="s">
        <v>104</v>
      </c>
      <c r="B65" s="25" t="s">
        <v>105</v>
      </c>
      <c r="C65" s="28">
        <v>4712077.93</v>
      </c>
      <c r="D65" s="26">
        <v>4105400</v>
      </c>
      <c r="E65" s="26">
        <v>4103295.64</v>
      </c>
      <c r="F65" s="27">
        <f t="shared" si="5"/>
        <v>99.94874165732938</v>
      </c>
      <c r="G65" s="26">
        <f t="shared" si="6"/>
        <v>-608782.2899999996</v>
      </c>
    </row>
    <row r="66" spans="1:7" s="5" customFormat="1" ht="68.25" customHeight="1">
      <c r="A66" s="36" t="s">
        <v>106</v>
      </c>
      <c r="B66" s="25" t="s">
        <v>107</v>
      </c>
      <c r="C66" s="28">
        <v>3151898</v>
      </c>
      <c r="D66" s="26">
        <v>3030700</v>
      </c>
      <c r="E66" s="26">
        <v>3026184.86</v>
      </c>
      <c r="F66" s="27">
        <f t="shared" si="5"/>
        <v>99.85101989639357</v>
      </c>
      <c r="G66" s="26">
        <f t="shared" si="6"/>
        <v>-125713.14000000013</v>
      </c>
    </row>
    <row r="67" spans="1:7" s="5" customFormat="1" ht="50.25" customHeight="1">
      <c r="A67" s="36" t="s">
        <v>108</v>
      </c>
      <c r="B67" s="25" t="s">
        <v>109</v>
      </c>
      <c r="C67" s="28">
        <v>472699.39</v>
      </c>
      <c r="D67" s="26">
        <v>519200</v>
      </c>
      <c r="E67" s="26">
        <v>519193.06</v>
      </c>
      <c r="F67" s="27">
        <f t="shared" si="5"/>
        <v>99.99866332819722</v>
      </c>
      <c r="G67" s="26">
        <f t="shared" si="6"/>
        <v>46493.669999999984</v>
      </c>
    </row>
    <row r="68" spans="1:7" s="5" customFormat="1" ht="27" customHeight="1">
      <c r="A68" s="36" t="s">
        <v>110</v>
      </c>
      <c r="B68" s="25" t="s">
        <v>111</v>
      </c>
      <c r="C68" s="32">
        <v>818748.66</v>
      </c>
      <c r="D68" s="26">
        <v>962500</v>
      </c>
      <c r="E68" s="26">
        <v>962499.89</v>
      </c>
      <c r="F68" s="27">
        <f t="shared" si="5"/>
        <v>99.99998857142857</v>
      </c>
      <c r="G68" s="26">
        <f t="shared" si="6"/>
        <v>143751.22999999998</v>
      </c>
    </row>
    <row r="69" spans="1:7" ht="18.75">
      <c r="A69" s="37" t="s">
        <v>112</v>
      </c>
      <c r="B69" s="20" t="s">
        <v>113</v>
      </c>
      <c r="C69" s="20">
        <f>SUM(C70:C73)</f>
        <v>3919552.7699999996</v>
      </c>
      <c r="D69" s="21">
        <f>SUM(D70:D73)</f>
        <v>3760551</v>
      </c>
      <c r="E69" s="20">
        <f>SUM(E70:E73)</f>
        <v>3689498.69</v>
      </c>
      <c r="F69" s="22">
        <f t="shared" si="5"/>
        <v>98.11058778354554</v>
      </c>
      <c r="G69" s="23">
        <f t="shared" si="6"/>
        <v>-230054.0799999996</v>
      </c>
    </row>
    <row r="70" spans="1:7" s="5" customFormat="1" ht="50.25" customHeight="1">
      <c r="A70" s="36" t="s">
        <v>114</v>
      </c>
      <c r="B70" s="25" t="s">
        <v>115</v>
      </c>
      <c r="C70" s="28">
        <v>15261</v>
      </c>
      <c r="D70" s="26">
        <v>37000</v>
      </c>
      <c r="E70" s="26">
        <v>36980</v>
      </c>
      <c r="F70" s="27">
        <f t="shared" si="5"/>
        <v>99.94594594594595</v>
      </c>
      <c r="G70" s="26">
        <f t="shared" si="6"/>
        <v>21719</v>
      </c>
    </row>
    <row r="71" spans="1:7" s="5" customFormat="1" ht="49.5" customHeight="1">
      <c r="A71" s="36" t="s">
        <v>116</v>
      </c>
      <c r="B71" s="25" t="s">
        <v>117</v>
      </c>
      <c r="C71" s="28">
        <v>1269562.38</v>
      </c>
      <c r="D71" s="26">
        <v>1286100</v>
      </c>
      <c r="E71" s="26">
        <v>1215112.59</v>
      </c>
      <c r="F71" s="27">
        <f t="shared" si="5"/>
        <v>94.48041287613717</v>
      </c>
      <c r="G71" s="26">
        <f t="shared" si="6"/>
        <v>-54449.789999999804</v>
      </c>
    </row>
    <row r="72" spans="1:7" s="5" customFormat="1" ht="68.25" customHeight="1">
      <c r="A72" s="36" t="s">
        <v>118</v>
      </c>
      <c r="B72" s="25" t="s">
        <v>119</v>
      </c>
      <c r="C72" s="28">
        <v>1134000</v>
      </c>
      <c r="D72" s="26">
        <v>1240351</v>
      </c>
      <c r="E72" s="26">
        <v>1240351</v>
      </c>
      <c r="F72" s="27">
        <f t="shared" si="5"/>
        <v>100</v>
      </c>
      <c r="G72" s="26">
        <f t="shared" si="6"/>
        <v>106351</v>
      </c>
    </row>
    <row r="73" spans="1:7" s="5" customFormat="1" ht="48.75" customHeight="1">
      <c r="A73" s="36" t="s">
        <v>120</v>
      </c>
      <c r="B73" s="25" t="s">
        <v>121</v>
      </c>
      <c r="C73" s="28">
        <v>1500729.39</v>
      </c>
      <c r="D73" s="26">
        <v>1197100</v>
      </c>
      <c r="E73" s="26">
        <v>1197055.1</v>
      </c>
      <c r="F73" s="27">
        <f t="shared" si="5"/>
        <v>99.99624926906692</v>
      </c>
      <c r="G73" s="26">
        <f t="shared" si="6"/>
        <v>-303674.2899999998</v>
      </c>
    </row>
    <row r="74" spans="1:7" ht="18.75">
      <c r="A74" s="37" t="s">
        <v>122</v>
      </c>
      <c r="B74" s="20" t="s">
        <v>123</v>
      </c>
      <c r="C74" s="21">
        <f>SUM(C75:C77)</f>
        <v>72150</v>
      </c>
      <c r="D74" s="21">
        <f>SUM(D75:D77)</f>
        <v>54725</v>
      </c>
      <c r="E74" s="21">
        <f>SUM(E75:E77)</f>
        <v>54725</v>
      </c>
      <c r="F74" s="22">
        <f t="shared" si="5"/>
        <v>100</v>
      </c>
      <c r="G74" s="23">
        <f t="shared" si="6"/>
        <v>-17425</v>
      </c>
    </row>
    <row r="75" spans="1:7" s="5" customFormat="1" ht="63" customHeight="1">
      <c r="A75" s="36" t="s">
        <v>124</v>
      </c>
      <c r="B75" s="25" t="s">
        <v>125</v>
      </c>
      <c r="C75" s="28">
        <v>17150</v>
      </c>
      <c r="D75" s="26">
        <v>4725</v>
      </c>
      <c r="E75" s="26">
        <v>4725</v>
      </c>
      <c r="F75" s="27">
        <f t="shared" si="5"/>
        <v>100</v>
      </c>
      <c r="G75" s="26">
        <f t="shared" si="6"/>
        <v>-12425</v>
      </c>
    </row>
    <row r="76" spans="1:7" s="5" customFormat="1" ht="56.25" customHeight="1">
      <c r="A76" s="36" t="s">
        <v>126</v>
      </c>
      <c r="B76" s="25" t="s">
        <v>127</v>
      </c>
      <c r="C76" s="28">
        <v>5000</v>
      </c>
      <c r="D76" s="26">
        <v>0</v>
      </c>
      <c r="E76" s="26">
        <v>0</v>
      </c>
      <c r="F76" s="27">
        <v>0</v>
      </c>
      <c r="G76" s="26">
        <f t="shared" si="6"/>
        <v>-5000</v>
      </c>
    </row>
    <row r="77" spans="1:7" s="5" customFormat="1" ht="49.5" customHeight="1">
      <c r="A77" s="36" t="s">
        <v>128</v>
      </c>
      <c r="B77" s="25" t="s">
        <v>129</v>
      </c>
      <c r="C77" s="28">
        <v>50000</v>
      </c>
      <c r="D77" s="26">
        <v>50000</v>
      </c>
      <c r="E77" s="26">
        <v>50000</v>
      </c>
      <c r="F77" s="27">
        <f t="shared" si="5"/>
        <v>100</v>
      </c>
      <c r="G77" s="26">
        <f t="shared" si="6"/>
        <v>0</v>
      </c>
    </row>
    <row r="78" spans="1:7" ht="18.75">
      <c r="A78" s="37" t="s">
        <v>130</v>
      </c>
      <c r="B78" s="20" t="s">
        <v>131</v>
      </c>
      <c r="C78" s="21">
        <f>SUM(C79:C81)</f>
        <v>188171.85</v>
      </c>
      <c r="D78" s="21">
        <f>SUM(D79:D81)</f>
        <v>136911</v>
      </c>
      <c r="E78" s="21">
        <f>SUM(E79:E81)</f>
        <v>136170</v>
      </c>
      <c r="F78" s="22">
        <f t="shared" si="5"/>
        <v>99.45877248723623</v>
      </c>
      <c r="G78" s="23">
        <f t="shared" si="6"/>
        <v>-52001.850000000006</v>
      </c>
    </row>
    <row r="79" spans="1:7" s="5" customFormat="1" ht="40.5" customHeight="1">
      <c r="A79" s="36" t="s">
        <v>132</v>
      </c>
      <c r="B79" s="25" t="s">
        <v>133</v>
      </c>
      <c r="C79" s="28">
        <v>39945</v>
      </c>
      <c r="D79" s="26">
        <v>40000</v>
      </c>
      <c r="E79" s="26">
        <v>39877.5</v>
      </c>
      <c r="F79" s="27">
        <f t="shared" si="5"/>
        <v>99.69375000000001</v>
      </c>
      <c r="G79" s="26">
        <f t="shared" si="6"/>
        <v>-67.5</v>
      </c>
    </row>
    <row r="80" spans="1:7" s="5" customFormat="1" ht="37.5">
      <c r="A80" s="36" t="s">
        <v>134</v>
      </c>
      <c r="B80" s="25" t="s">
        <v>135</v>
      </c>
      <c r="C80" s="28">
        <v>38400</v>
      </c>
      <c r="D80" s="26">
        <v>41911</v>
      </c>
      <c r="E80" s="26">
        <v>41410</v>
      </c>
      <c r="F80" s="27">
        <f t="shared" si="5"/>
        <v>98.80460976831858</v>
      </c>
      <c r="G80" s="26">
        <f t="shared" si="6"/>
        <v>3010</v>
      </c>
    </row>
    <row r="81" spans="1:7" s="5" customFormat="1" ht="37.5">
      <c r="A81" s="36" t="s">
        <v>136</v>
      </c>
      <c r="B81" s="25" t="s">
        <v>137</v>
      </c>
      <c r="C81" s="28">
        <v>109826.85</v>
      </c>
      <c r="D81" s="26">
        <v>55000</v>
      </c>
      <c r="E81" s="26">
        <v>54882.5</v>
      </c>
      <c r="F81" s="27">
        <f t="shared" si="5"/>
        <v>99.78636363636365</v>
      </c>
      <c r="G81" s="26">
        <f t="shared" si="6"/>
        <v>-54944.350000000006</v>
      </c>
    </row>
    <row r="82" spans="1:7" ht="18.75">
      <c r="A82" s="19" t="s">
        <v>138</v>
      </c>
      <c r="B82" s="20" t="s">
        <v>139</v>
      </c>
      <c r="C82" s="21">
        <f>SUM(C83:C88)</f>
        <v>36332691.81</v>
      </c>
      <c r="D82" s="21">
        <f>SUM(D83:D88)</f>
        <v>33064962.85</v>
      </c>
      <c r="E82" s="21">
        <f>SUM(E83:E88)</f>
        <v>32893345.33</v>
      </c>
      <c r="F82" s="22">
        <f t="shared" si="5"/>
        <v>99.4809686592465</v>
      </c>
      <c r="G82" s="23">
        <f t="shared" si="6"/>
        <v>-3439346.480000004</v>
      </c>
    </row>
    <row r="83" spans="1:7" s="5" customFormat="1" ht="18.75">
      <c r="A83" s="24" t="s">
        <v>174</v>
      </c>
      <c r="B83" s="25" t="s">
        <v>175</v>
      </c>
      <c r="C83" s="28">
        <v>74000</v>
      </c>
      <c r="D83" s="26">
        <v>80000</v>
      </c>
      <c r="E83" s="26">
        <v>80000</v>
      </c>
      <c r="F83" s="27">
        <f aca="true" t="shared" si="7" ref="F83:F89">SUM(E83/D83*100)</f>
        <v>100</v>
      </c>
      <c r="G83" s="26">
        <f aca="true" t="shared" si="8" ref="G83:G89">SUM(E83-C83)</f>
        <v>6000</v>
      </c>
    </row>
    <row r="84" spans="1:7" s="5" customFormat="1" ht="90.75" customHeight="1">
      <c r="A84" s="24" t="s">
        <v>140</v>
      </c>
      <c r="B84" s="25" t="s">
        <v>141</v>
      </c>
      <c r="C84" s="28">
        <v>91360.32</v>
      </c>
      <c r="D84" s="26">
        <v>45893.85</v>
      </c>
      <c r="E84" s="26">
        <v>45893.85</v>
      </c>
      <c r="F84" s="27">
        <f t="shared" si="7"/>
        <v>100</v>
      </c>
      <c r="G84" s="26">
        <f t="shared" si="8"/>
        <v>-45466.47000000001</v>
      </c>
    </row>
    <row r="85" spans="1:7" s="5" customFormat="1" ht="93.75">
      <c r="A85" s="24" t="s">
        <v>176</v>
      </c>
      <c r="B85" s="25" t="s">
        <v>177</v>
      </c>
      <c r="C85" s="28">
        <v>2877054.4</v>
      </c>
      <c r="D85" s="26">
        <v>1880069</v>
      </c>
      <c r="E85" s="26">
        <v>1880069</v>
      </c>
      <c r="F85" s="27">
        <f t="shared" si="7"/>
        <v>100</v>
      </c>
      <c r="G85" s="26">
        <f t="shared" si="8"/>
        <v>-996985.3999999999</v>
      </c>
    </row>
    <row r="86" spans="1:7" s="5" customFormat="1" ht="93.75">
      <c r="A86" s="24" t="s">
        <v>178</v>
      </c>
      <c r="B86" s="25" t="s">
        <v>179</v>
      </c>
      <c r="C86" s="28">
        <v>188655.05</v>
      </c>
      <c r="D86" s="26">
        <v>659200</v>
      </c>
      <c r="E86" s="26">
        <v>658895.01</v>
      </c>
      <c r="F86" s="27">
        <f t="shared" si="7"/>
        <v>99.9537333131068</v>
      </c>
      <c r="G86" s="26">
        <f t="shared" si="8"/>
        <v>470239.96</v>
      </c>
    </row>
    <row r="87" spans="1:7" s="5" customFormat="1" ht="60.75" customHeight="1">
      <c r="A87" s="24" t="s">
        <v>142</v>
      </c>
      <c r="B87" s="25" t="s">
        <v>143</v>
      </c>
      <c r="C87" s="28">
        <v>32926622.04</v>
      </c>
      <c r="D87" s="26">
        <v>30264800</v>
      </c>
      <c r="E87" s="26">
        <v>30093487.47</v>
      </c>
      <c r="F87" s="27">
        <f t="shared" si="7"/>
        <v>99.43395452803256</v>
      </c>
      <c r="G87" s="26">
        <f t="shared" si="8"/>
        <v>-2833134.5700000003</v>
      </c>
    </row>
    <row r="88" spans="1:7" s="5" customFormat="1" ht="80.25" customHeight="1">
      <c r="A88" s="24" t="s">
        <v>144</v>
      </c>
      <c r="B88" s="25" t="s">
        <v>145</v>
      </c>
      <c r="C88" s="28">
        <v>175000</v>
      </c>
      <c r="D88" s="26">
        <v>135000</v>
      </c>
      <c r="E88" s="26">
        <v>135000</v>
      </c>
      <c r="F88" s="27">
        <f t="shared" si="7"/>
        <v>100</v>
      </c>
      <c r="G88" s="26">
        <f t="shared" si="8"/>
        <v>-40000</v>
      </c>
    </row>
    <row r="89" spans="1:7" ht="18.75">
      <c r="A89" s="7" t="s">
        <v>156</v>
      </c>
      <c r="B89" s="2"/>
      <c r="C89" s="23">
        <f>SUM(C7+C11+C21+C32+C64+C69+C74+C78+C82)</f>
        <v>780995549.4300001</v>
      </c>
      <c r="D89" s="23">
        <f>SUM(D7+D11+D21+D32+D64+D69+D74+D78+D82)</f>
        <v>609357291.2500001</v>
      </c>
      <c r="E89" s="23">
        <f>SUM(E7+E11+E21+E32+E64+E69+E74+E78+E82)</f>
        <v>582143859.07</v>
      </c>
      <c r="F89" s="22">
        <f t="shared" si="7"/>
        <v>95.53407621919547</v>
      </c>
      <c r="G89" s="23">
        <f t="shared" si="8"/>
        <v>-198851690.36</v>
      </c>
    </row>
    <row r="90" spans="1:7" ht="18.75">
      <c r="A90" s="7"/>
      <c r="B90" s="2" t="s">
        <v>163</v>
      </c>
      <c r="C90" s="33"/>
      <c r="D90" s="33"/>
      <c r="E90" s="33"/>
      <c r="F90" s="22"/>
      <c r="G90" s="23"/>
    </row>
    <row r="91" spans="1:7" ht="56.25">
      <c r="A91" s="34">
        <v>8831</v>
      </c>
      <c r="B91" s="35" t="s">
        <v>155</v>
      </c>
      <c r="C91" s="28">
        <v>100000</v>
      </c>
      <c r="D91" s="28">
        <v>60000</v>
      </c>
      <c r="E91" s="28">
        <v>60000</v>
      </c>
      <c r="F91" s="27">
        <f>SUM(E91/D91*100)</f>
        <v>100</v>
      </c>
      <c r="G91" s="26">
        <f>SUM(E91-C91)</f>
        <v>-40000</v>
      </c>
    </row>
    <row r="92" spans="1:10" ht="39.75" customHeight="1">
      <c r="A92" s="11" t="s">
        <v>162</v>
      </c>
      <c r="B92" s="12"/>
      <c r="C92" s="23">
        <f>SUM(C89+C91)</f>
        <v>781095549.4300001</v>
      </c>
      <c r="D92" s="23">
        <f>SUM(D89+D91)</f>
        <v>609417291.2500001</v>
      </c>
      <c r="E92" s="23">
        <f>SUM(E89+E91)</f>
        <v>582203859.07</v>
      </c>
      <c r="F92" s="22">
        <f>SUM(E92/D92*100)</f>
        <v>95.53451591040655</v>
      </c>
      <c r="G92" s="23">
        <f>SUM(E92-C92)</f>
        <v>-198891690.36</v>
      </c>
      <c r="J92" s="8"/>
    </row>
    <row r="93" spans="1:7" ht="18.75">
      <c r="A93" s="14"/>
      <c r="B93" s="15"/>
      <c r="C93" s="15"/>
      <c r="D93" s="15"/>
      <c r="E93" s="15"/>
      <c r="F93" s="15"/>
      <c r="G93" s="15"/>
    </row>
    <row r="94" spans="1:7" ht="18.75">
      <c r="A94" s="13" t="s">
        <v>158</v>
      </c>
      <c r="B94" s="13"/>
      <c r="C94" s="13"/>
      <c r="D94" s="13"/>
      <c r="E94" s="10"/>
      <c r="F94" s="10"/>
      <c r="G94" s="10"/>
    </row>
    <row r="95" spans="1:7" ht="18.75">
      <c r="A95" s="9" t="s">
        <v>160</v>
      </c>
      <c r="B95" s="9"/>
      <c r="C95" s="15"/>
      <c r="D95" s="15"/>
      <c r="E95" s="10" t="s">
        <v>159</v>
      </c>
      <c r="F95" s="10"/>
      <c r="G95" s="10"/>
    </row>
  </sheetData>
  <sheetProtection/>
  <mergeCells count="7">
    <mergeCell ref="A95:B95"/>
    <mergeCell ref="E95:G95"/>
    <mergeCell ref="A2:G2"/>
    <mergeCell ref="A3:G3"/>
    <mergeCell ref="A92:B92"/>
    <mergeCell ref="A94:D94"/>
    <mergeCell ref="E94:G94"/>
  </mergeCells>
  <printOptions/>
  <pageMargins left="0.56" right="0.33" top="0.393700787401575" bottom="0.393700787401575" header="0" footer="0"/>
  <pageSetup fitToHeight="5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2020-01-22T08:10:54Z</cp:lastPrinted>
  <dcterms:created xsi:type="dcterms:W3CDTF">2019-04-05T06:35:54Z</dcterms:created>
  <dcterms:modified xsi:type="dcterms:W3CDTF">2020-01-22T08:13:09Z</dcterms:modified>
  <cp:category/>
  <cp:version/>
  <cp:contentType/>
  <cp:contentStatus/>
</cp:coreProperties>
</file>