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1340" windowHeight="6510" activeTab="0"/>
  </bookViews>
  <sheets>
    <sheet name="Доходи (3)" sheetId="1" r:id="rId1"/>
  </sheets>
  <definedNames>
    <definedName name="_xlnm.Print_Area" localSheetId="0">'Доходи (3)'!$A$1:$J$42</definedName>
  </definedNames>
  <calcPr fullCalcOnLoad="1"/>
</workbook>
</file>

<file path=xl/sharedStrings.xml><?xml version="1.0" encoding="utf-8"?>
<sst xmlns="http://schemas.openxmlformats.org/spreadsheetml/2006/main" count="44" uniqueCount="42">
  <si>
    <t>ЗАГАЛЬНИЙ  ФОНД</t>
  </si>
  <si>
    <t>Код</t>
  </si>
  <si>
    <t>СПЕЦІАЛЬНИЙ ФОНД</t>
  </si>
  <si>
    <t>Інші субвенції</t>
  </si>
  <si>
    <t>Найменування доходів</t>
  </si>
  <si>
    <t>Інші неподаткові надходження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</si>
  <si>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</si>
  <si>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</si>
  <si>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</t>
  </si>
  <si>
    <t>Субвенція з державного бюджету на надання пільг та житлових субсидій населенню на придбання твердого та рідкого пічного побутового палива</t>
  </si>
  <si>
    <t>Субвенція з державного бюджету місцевим бюджетам на виплату державної соціальної  допомоги на дітей-сиріт, в т.ч. прийомні сім'ї</t>
  </si>
  <si>
    <t>Всього доходів загального фонду</t>
  </si>
  <si>
    <t>Власні надходження бюджетних установ</t>
  </si>
  <si>
    <t>Всього доходів спеціального фонду</t>
  </si>
  <si>
    <t>Всього доходів загального і спеціального фондів</t>
  </si>
  <si>
    <t>Податок  на доходи  фізичних осіб</t>
  </si>
  <si>
    <t xml:space="preserve"> Офіційні трансферти</t>
  </si>
  <si>
    <t>Відшкодування втрат сільськогосподарського та лісогосподарського виробництва</t>
  </si>
  <si>
    <t>Всього доходів загального фонду  (без врахування  трансфертів)</t>
  </si>
  <si>
    <t xml:space="preserve"> Відсоток збільшення чи зменшення відповідно до 2010 року.</t>
  </si>
  <si>
    <t>грн.</t>
  </si>
  <si>
    <t xml:space="preserve"> Надходження від орендної плати за користування цілісним майновим комплексом та іншим майном, що перебуває в комунальній власності</t>
  </si>
  <si>
    <t xml:space="preserve"> </t>
  </si>
  <si>
    <t xml:space="preserve">                                                       Інформація про виконання Коломийського районного бюджету </t>
  </si>
  <si>
    <t xml:space="preserve"> Субвенція на утримання об"єктів спільного користування</t>
  </si>
  <si>
    <t xml:space="preserve"> Освітня субвенція з державного бюджету місцевим бюджетам</t>
  </si>
  <si>
    <t xml:space="preserve"> Медична субвенція з державного бюджету місцевим бюджетам</t>
  </si>
  <si>
    <t xml:space="preserve"> Базова дотація</t>
  </si>
  <si>
    <t xml:space="preserve"> Адміністратитвний збір за проведення  державної реєстрації юридичних осіб, фізичних осіб - підприємців та громадський формувань</t>
  </si>
  <si>
    <t xml:space="preserve"> Адміністративний збір за державну реєстрацію речових прав на нерухоме майно та їх обтяжень</t>
  </si>
  <si>
    <t xml:space="preserve"> Ганна Кравчук</t>
  </si>
  <si>
    <t xml:space="preserve"> Начальник фінансового управління райдержадміністрації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</si>
  <si>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</si>
  <si>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 xml:space="preserve"> План з урахуванням змін на  2017 рік </t>
  </si>
  <si>
    <t xml:space="preserve"> План на І квартал 2017 р.</t>
  </si>
  <si>
    <t xml:space="preserve"> Надходження за  І квартал   2017 р.</t>
  </si>
  <si>
    <t xml:space="preserve"> Відсоток виконання до уточненого призначення на І квартал 2017 р.</t>
  </si>
  <si>
    <t xml:space="preserve"> Відсоток виконання до плану  на  2017 рік </t>
  </si>
  <si>
    <t xml:space="preserve">                                               за  доходами  загального та спеціального фондів  за І квартал 2017 року</t>
  </si>
  <si>
    <r>
      <t xml:space="preserve"> Надходження за І квартал 2016 р. (</t>
    </r>
    <r>
      <rPr>
        <b/>
        <sz val="14"/>
        <rFont val="Times New Roman"/>
        <family val="1"/>
      </rPr>
      <t>в співставних умовах</t>
    </r>
    <r>
      <rPr>
        <sz val="14"/>
        <rFont val="Times New Roman"/>
        <family val="1"/>
      </rPr>
      <t>)</t>
    </r>
  </si>
  <si>
    <t>Збільшення/ зменшення надходжень  за  І квартал 2017 р. до  надходжень за  І квартал 2016 р. (+;-)</t>
  </si>
  <si>
    <t>Додаткова дотація з державного бюджету  місцевим бюджетам на здійснення переданих  з державного бюджету видатків з утримання закладів освіти та охорони здоров"я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</si>
</sst>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0.000000"/>
    <numFmt numFmtId="181" formatCode="0.00000"/>
    <numFmt numFmtId="182" formatCode="0.0000"/>
    <numFmt numFmtId="183" formatCode="0.000"/>
    <numFmt numFmtId="184" formatCode="0.0000000"/>
    <numFmt numFmtId="185" formatCode="0.00000000"/>
    <numFmt numFmtId="186" formatCode="0.000000000"/>
  </numFmts>
  <fonts count="11">
    <font>
      <sz val="10"/>
      <name val="Arial Cyr"/>
      <family val="0"/>
    </font>
    <font>
      <b/>
      <sz val="11"/>
      <name val="Arial Cyr"/>
      <family val="2"/>
    </font>
    <font>
      <sz val="12"/>
      <name val="Times New Roman Cyr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sz val="14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172" fontId="8" fillId="2" borderId="2" xfId="17" applyNumberFormat="1" applyFont="1" applyFill="1" applyBorder="1" applyAlignment="1" applyProtection="1">
      <alignment horizontal="center" vertical="center" wrapText="1"/>
      <protection/>
    </xf>
    <xf numFmtId="172" fontId="8" fillId="3" borderId="2" xfId="17" applyNumberFormat="1" applyFont="1" applyFill="1" applyBorder="1" applyAlignment="1" applyProtection="1">
      <alignment vertical="center" wrapText="1"/>
      <protection/>
    </xf>
    <xf numFmtId="0" fontId="9" fillId="0" borderId="2" xfId="17" applyFont="1" applyFill="1" applyBorder="1" applyAlignment="1" applyProtection="1">
      <alignment vertical="center" wrapText="1"/>
      <protection/>
    </xf>
    <xf numFmtId="172" fontId="9" fillId="0" borderId="2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172" fontId="9" fillId="4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vertical="center" wrapText="1"/>
      <protection hidden="1"/>
    </xf>
    <xf numFmtId="172" fontId="8" fillId="5" borderId="2" xfId="0" applyNumberFormat="1" applyFont="1" applyFill="1" applyBorder="1" applyAlignment="1">
      <alignment horizontal="center" vertical="center"/>
    </xf>
    <xf numFmtId="172" fontId="9" fillId="6" borderId="2" xfId="0" applyNumberFormat="1" applyFont="1" applyFill="1" applyBorder="1" applyAlignment="1">
      <alignment horizontal="center" vertical="center"/>
    </xf>
    <xf numFmtId="172" fontId="8" fillId="4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172" fontId="9" fillId="0" borderId="2" xfId="17" applyNumberFormat="1" applyFont="1" applyFill="1" applyBorder="1" applyAlignment="1" applyProtection="1">
      <alignment horizontal="center" vertical="center" wrapText="1"/>
      <protection/>
    </xf>
    <xf numFmtId="172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17" applyFont="1" applyFill="1" applyBorder="1" applyAlignment="1" applyProtection="1">
      <alignment horizontal="center" vertical="center" wrapText="1"/>
      <protection/>
    </xf>
    <xf numFmtId="3" fontId="8" fillId="7" borderId="2" xfId="17" applyNumberFormat="1" applyFont="1" applyFill="1" applyBorder="1" applyAlignment="1" applyProtection="1">
      <alignment horizontal="center" vertical="center" wrapText="1"/>
      <protection/>
    </xf>
    <xf numFmtId="4" fontId="9" fillId="0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172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wrapText="1"/>
    </xf>
    <xf numFmtId="0" fontId="8" fillId="7" borderId="2" xfId="0" applyFont="1" applyFill="1" applyBorder="1" applyAlignment="1">
      <alignment vertical="center" wrapText="1"/>
    </xf>
    <xf numFmtId="0" fontId="8" fillId="7" borderId="2" xfId="17" applyFont="1" applyFill="1" applyBorder="1" applyAlignment="1" applyProtection="1">
      <alignment vertical="center" wrapText="1"/>
      <protection/>
    </xf>
    <xf numFmtId="172" fontId="8" fillId="7" borderId="2" xfId="17" applyNumberFormat="1" applyFont="1" applyFill="1" applyBorder="1" applyAlignment="1" applyProtection="1">
      <alignment vertical="center" wrapText="1"/>
      <protection/>
    </xf>
    <xf numFmtId="0" fontId="8" fillId="7" borderId="2" xfId="0" applyFont="1" applyFill="1" applyBorder="1" applyAlignment="1" applyProtection="1">
      <alignment vertical="center" wrapText="1"/>
      <protection hidden="1"/>
    </xf>
    <xf numFmtId="172" fontId="9" fillId="7" borderId="2" xfId="0" applyNumberFormat="1" applyFont="1" applyFill="1" applyBorder="1" applyAlignment="1">
      <alignment horizontal="center" vertical="center"/>
    </xf>
    <xf numFmtId="4" fontId="9" fillId="7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0" fontId="8" fillId="4" borderId="2" xfId="0" applyFont="1" applyFill="1" applyBorder="1" applyAlignment="1" applyProtection="1">
      <alignment vertical="center" wrapText="1"/>
      <protection hidden="1"/>
    </xf>
    <xf numFmtId="4" fontId="8" fillId="4" borderId="2" xfId="17" applyNumberFormat="1" applyFont="1" applyFill="1" applyBorder="1" applyAlignment="1" applyProtection="1">
      <alignment horizontal="center" vertical="center" wrapText="1"/>
      <protection/>
    </xf>
    <xf numFmtId="0" fontId="8" fillId="4" borderId="2" xfId="17" applyFont="1" applyFill="1" applyBorder="1" applyAlignment="1" applyProtection="1">
      <alignment vertical="center" wrapText="1"/>
      <protection/>
    </xf>
    <xf numFmtId="4" fontId="8" fillId="4" borderId="2" xfId="0" applyNumberFormat="1" applyFont="1" applyFill="1" applyBorder="1" applyAlignment="1">
      <alignment horizontal="center" vertical="center"/>
    </xf>
    <xf numFmtId="172" fontId="8" fillId="7" borderId="2" xfId="0" applyNumberFormat="1" applyFont="1" applyFill="1" applyBorder="1" applyAlignment="1">
      <alignment horizontal="center" vertical="center"/>
    </xf>
    <xf numFmtId="2" fontId="9" fillId="0" borderId="2" xfId="17" applyNumberFormat="1" applyFont="1" applyFill="1" applyBorder="1" applyAlignment="1" applyProtection="1">
      <alignment horizontal="center" vertical="center" wrapText="1"/>
      <protection/>
    </xf>
    <xf numFmtId="2" fontId="8" fillId="4" borderId="2" xfId="17" applyNumberFormat="1" applyFont="1" applyFill="1" applyBorder="1" applyAlignment="1" applyProtection="1">
      <alignment horizontal="center" vertical="center" wrapText="1"/>
      <protection/>
    </xf>
    <xf numFmtId="2" fontId="8" fillId="7" borderId="2" xfId="17" applyNumberFormat="1" applyFont="1" applyFill="1" applyBorder="1" applyAlignment="1" applyProtection="1">
      <alignment horizontal="center" vertical="center" wrapText="1"/>
      <protection/>
    </xf>
    <xf numFmtId="2" fontId="9" fillId="0" borderId="3" xfId="17" applyNumberFormat="1" applyFont="1" applyFill="1" applyBorder="1" applyAlignment="1" applyProtection="1">
      <alignment horizontal="center" vertical="center" wrapText="1"/>
      <protection/>
    </xf>
    <xf numFmtId="2" fontId="9" fillId="0" borderId="0" xfId="0" applyNumberFormat="1" applyFont="1" applyFill="1" applyAlignment="1">
      <alignment horizontal="center" vertical="center"/>
    </xf>
    <xf numFmtId="2" fontId="8" fillId="4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9" fillId="0" borderId="4" xfId="0" applyFont="1" applyBorder="1" applyAlignment="1">
      <alignment/>
    </xf>
    <xf numFmtId="0" fontId="10" fillId="0" borderId="0" xfId="0" applyFont="1" applyFill="1" applyAlignment="1">
      <alignment horizontal="center"/>
    </xf>
  </cellXfs>
  <cellStyles count="7">
    <cellStyle name="Normal" xfId="0"/>
    <cellStyle name="Currency" xfId="15"/>
    <cellStyle name="Currency [0]" xfId="16"/>
    <cellStyle name="Обычный_ZV1PIV98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="75" zoomScaleNormal="75" workbookViewId="0" topLeftCell="A1">
      <pane xSplit="2" ySplit="12" topLeftCell="C31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D37" sqref="D37"/>
    </sheetView>
  </sheetViews>
  <sheetFormatPr defaultColWidth="9.00390625" defaultRowHeight="12.75"/>
  <cols>
    <col min="1" max="1" width="12.625" style="0" customWidth="1"/>
    <col min="2" max="2" width="41.75390625" style="0" customWidth="1"/>
    <col min="3" max="3" width="19.625" style="0" customWidth="1"/>
    <col min="4" max="4" width="20.75390625" style="0" customWidth="1"/>
    <col min="5" max="5" width="20.00390625" style="0" customWidth="1"/>
    <col min="6" max="6" width="19.625" style="0" customWidth="1"/>
    <col min="7" max="7" width="17.125" style="0" customWidth="1"/>
    <col min="8" max="8" width="15.875" style="0" customWidth="1"/>
    <col min="9" max="9" width="21.875" style="0" customWidth="1"/>
    <col min="10" max="10" width="0.2421875" style="0" hidden="1" customWidth="1"/>
    <col min="11" max="11" width="0.12890625" style="0" hidden="1" customWidth="1"/>
    <col min="12" max="12" width="14.375" style="0" hidden="1" customWidth="1"/>
    <col min="13" max="13" width="0.875" style="0" hidden="1" customWidth="1"/>
  </cols>
  <sheetData>
    <row r="1" spans="1:10" ht="18">
      <c r="A1" s="9" t="s">
        <v>23</v>
      </c>
      <c r="B1" s="9"/>
      <c r="C1" s="9"/>
      <c r="D1" s="9"/>
      <c r="E1" s="9"/>
      <c r="F1" s="9"/>
      <c r="G1" s="9"/>
      <c r="H1" s="9"/>
      <c r="I1" s="9"/>
      <c r="J1" s="9"/>
    </row>
    <row r="2" spans="1:10" ht="18">
      <c r="A2" s="59" t="s">
        <v>38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7.25" customHeight="1">
      <c r="A3" s="11"/>
      <c r="B3" s="11"/>
      <c r="C3" s="11"/>
      <c r="D3" s="11"/>
      <c r="E3" s="11"/>
      <c r="F3" s="10"/>
      <c r="G3" s="10"/>
      <c r="H3" s="10"/>
      <c r="I3" s="10" t="s">
        <v>20</v>
      </c>
      <c r="J3" s="11" t="s">
        <v>20</v>
      </c>
    </row>
    <row r="4" spans="1:10" ht="15.75" hidden="1">
      <c r="A4" s="12"/>
      <c r="B4" s="12"/>
      <c r="C4" s="10"/>
      <c r="D4" s="10"/>
      <c r="E4" s="10"/>
      <c r="F4" s="10"/>
      <c r="G4" s="10"/>
      <c r="H4" s="10"/>
      <c r="I4" s="10"/>
      <c r="J4" s="10"/>
    </row>
    <row r="5" spans="1:10" ht="8.25" customHeight="1" hidden="1">
      <c r="A5" s="12"/>
      <c r="B5" s="12"/>
      <c r="C5" s="10"/>
      <c r="D5" s="10"/>
      <c r="E5" s="10"/>
      <c r="F5" s="10"/>
      <c r="G5" s="10"/>
      <c r="H5" s="10"/>
      <c r="I5" s="10"/>
      <c r="J5" s="10"/>
    </row>
    <row r="6" spans="1:10" ht="12.75" customHeight="1" hidden="1">
      <c r="A6" s="12"/>
      <c r="B6" s="12"/>
      <c r="C6" s="13"/>
      <c r="D6" s="13"/>
      <c r="E6" s="13"/>
      <c r="F6" s="10"/>
      <c r="G6" s="10"/>
      <c r="H6" s="10"/>
      <c r="I6" s="10"/>
      <c r="J6" s="10"/>
    </row>
    <row r="7" spans="1:10" ht="15.75" hidden="1">
      <c r="A7" s="61"/>
      <c r="B7" s="61"/>
      <c r="C7" s="61"/>
      <c r="D7" s="61"/>
      <c r="E7" s="61"/>
      <c r="F7" s="61"/>
      <c r="G7" s="61"/>
      <c r="H7" s="61"/>
      <c r="I7" s="61"/>
      <c r="J7" s="61"/>
    </row>
    <row r="8" spans="1:10" ht="18.75" customHeight="1" hidden="1">
      <c r="A8" s="62"/>
      <c r="B8" s="62"/>
      <c r="C8" s="62"/>
      <c r="D8" s="62"/>
      <c r="E8" s="62"/>
      <c r="F8" s="62"/>
      <c r="G8" s="62"/>
      <c r="H8" s="62"/>
      <c r="I8" s="62"/>
      <c r="J8" s="62"/>
    </row>
    <row r="9" spans="1:10" ht="23.25" customHeight="1" hidden="1">
      <c r="A9" s="62"/>
      <c r="B9" s="62"/>
      <c r="C9" s="62"/>
      <c r="D9" s="62"/>
      <c r="E9" s="62"/>
      <c r="F9" s="62"/>
      <c r="G9" s="62"/>
      <c r="H9" s="62"/>
      <c r="I9" s="62"/>
      <c r="J9" s="62"/>
    </row>
    <row r="10" spans="1:10" ht="21.75" customHeight="1" hidden="1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35.75" customHeight="1">
      <c r="A11" s="32" t="s">
        <v>1</v>
      </c>
      <c r="B11" s="33" t="s">
        <v>4</v>
      </c>
      <c r="C11" s="30" t="s">
        <v>39</v>
      </c>
      <c r="D11" s="30" t="s">
        <v>33</v>
      </c>
      <c r="E11" s="30" t="s">
        <v>34</v>
      </c>
      <c r="F11" s="30" t="s">
        <v>35</v>
      </c>
      <c r="G11" s="30" t="s">
        <v>36</v>
      </c>
      <c r="H11" s="30" t="s">
        <v>37</v>
      </c>
      <c r="I11" s="30" t="s">
        <v>40</v>
      </c>
      <c r="J11" s="15" t="s">
        <v>19</v>
      </c>
    </row>
    <row r="12" spans="1:10" ht="29.25" customHeight="1">
      <c r="A12" s="39"/>
      <c r="B12" s="40" t="s">
        <v>0</v>
      </c>
      <c r="C12" s="40"/>
      <c r="D12" s="40"/>
      <c r="E12" s="40"/>
      <c r="F12" s="41"/>
      <c r="G12" s="41"/>
      <c r="H12" s="41"/>
      <c r="I12" s="41"/>
      <c r="J12" s="16"/>
    </row>
    <row r="13" spans="1:10" ht="46.5" customHeight="1">
      <c r="A13" s="17">
        <v>11010000</v>
      </c>
      <c r="B13" s="17" t="s">
        <v>15</v>
      </c>
      <c r="C13" s="36">
        <v>3744810.14</v>
      </c>
      <c r="D13" s="51">
        <v>32446000</v>
      </c>
      <c r="E13" s="51">
        <v>6100000</v>
      </c>
      <c r="F13" s="36">
        <v>7984003.13</v>
      </c>
      <c r="G13" s="31">
        <f>SUM(F13/E13)*100</f>
        <v>130.88529721311474</v>
      </c>
      <c r="H13" s="31">
        <f aca="true" t="shared" si="0" ref="H13:H21">SUM(F13/D13)*100</f>
        <v>24.607049035320223</v>
      </c>
      <c r="I13" s="31">
        <f aca="true" t="shared" si="1" ref="I13:I18">SUM(F13-C13)</f>
        <v>4239192.99</v>
      </c>
      <c r="J13" s="18">
        <f aca="true" t="shared" si="2" ref="J13:J18">SUM(F13/C13)*100</f>
        <v>213.20181348366032</v>
      </c>
    </row>
    <row r="14" spans="1:10" ht="102" customHeight="1">
      <c r="A14" s="19">
        <v>22010300</v>
      </c>
      <c r="B14" s="17" t="s">
        <v>28</v>
      </c>
      <c r="C14" s="36">
        <v>0</v>
      </c>
      <c r="D14" s="51">
        <v>40000</v>
      </c>
      <c r="E14" s="51">
        <v>4000</v>
      </c>
      <c r="F14" s="36">
        <v>19894</v>
      </c>
      <c r="G14" s="31">
        <f>SUM(F14/E14)*100</f>
        <v>497.34999999999997</v>
      </c>
      <c r="H14" s="31">
        <f t="shared" si="0"/>
        <v>49.735</v>
      </c>
      <c r="I14" s="31">
        <f t="shared" si="1"/>
        <v>19894</v>
      </c>
      <c r="J14" s="18"/>
    </row>
    <row r="15" spans="1:10" ht="86.25" customHeight="1">
      <c r="A15" s="19">
        <v>22012600</v>
      </c>
      <c r="B15" s="17" t="s">
        <v>29</v>
      </c>
      <c r="C15" s="36">
        <v>0</v>
      </c>
      <c r="D15" s="51">
        <v>150000</v>
      </c>
      <c r="E15" s="51">
        <v>20000</v>
      </c>
      <c r="F15" s="36">
        <v>61862.26</v>
      </c>
      <c r="G15" s="31">
        <f>SUM(F15/E15)*100</f>
        <v>309.3113</v>
      </c>
      <c r="H15" s="31">
        <f t="shared" si="0"/>
        <v>41.241506666666666</v>
      </c>
      <c r="I15" s="31">
        <f t="shared" si="1"/>
        <v>61862.26</v>
      </c>
      <c r="J15" s="18"/>
    </row>
    <row r="16" spans="1:10" ht="112.5" customHeight="1">
      <c r="A16" s="19">
        <v>22080400</v>
      </c>
      <c r="B16" s="17" t="s">
        <v>21</v>
      </c>
      <c r="C16" s="36">
        <v>14162.5</v>
      </c>
      <c r="D16" s="51">
        <v>50000</v>
      </c>
      <c r="E16" s="51">
        <v>14000</v>
      </c>
      <c r="F16" s="36">
        <v>8544.21</v>
      </c>
      <c r="G16" s="31">
        <f aca="true" t="shared" si="3" ref="G16:G40">SUM(F16/E16)*100</f>
        <v>61.03007142857142</v>
      </c>
      <c r="H16" s="31">
        <f t="shared" si="0"/>
        <v>17.08842</v>
      </c>
      <c r="I16" s="31">
        <f t="shared" si="1"/>
        <v>-5618.290000000001</v>
      </c>
      <c r="J16" s="18">
        <f t="shared" si="2"/>
        <v>60.32981465136804</v>
      </c>
    </row>
    <row r="17" spans="1:10" ht="42.75" customHeight="1">
      <c r="A17" s="19">
        <v>24060300</v>
      </c>
      <c r="B17" s="17" t="s">
        <v>5</v>
      </c>
      <c r="C17" s="36">
        <v>7993.18</v>
      </c>
      <c r="D17" s="51">
        <v>14000</v>
      </c>
      <c r="E17" s="51">
        <v>2000</v>
      </c>
      <c r="F17" s="36">
        <v>1006.11</v>
      </c>
      <c r="G17" s="31">
        <f t="shared" si="3"/>
        <v>50.3055</v>
      </c>
      <c r="H17" s="31">
        <f t="shared" si="0"/>
        <v>7.1865</v>
      </c>
      <c r="I17" s="31">
        <f t="shared" si="1"/>
        <v>-6987.070000000001</v>
      </c>
      <c r="J17" s="18">
        <f t="shared" si="2"/>
        <v>12.587105507445095</v>
      </c>
    </row>
    <row r="18" spans="1:10" s="1" customFormat="1" ht="52.5" customHeight="1">
      <c r="A18" s="45"/>
      <c r="B18" s="48" t="s">
        <v>18</v>
      </c>
      <c r="C18" s="52">
        <f>SUM(C13:C17)</f>
        <v>3766965.8200000003</v>
      </c>
      <c r="D18" s="52">
        <f>SUM(D13:D17)</f>
        <v>32700000</v>
      </c>
      <c r="E18" s="52">
        <f>SUM(E13:E17)</f>
        <v>6140000</v>
      </c>
      <c r="F18" s="52">
        <f>SUM(F13:F17)</f>
        <v>8075309.71</v>
      </c>
      <c r="G18" s="25">
        <f t="shared" si="3"/>
        <v>131.51970211726385</v>
      </c>
      <c r="H18" s="25">
        <f t="shared" si="0"/>
        <v>24.695136727828746</v>
      </c>
      <c r="I18" s="49">
        <f t="shared" si="1"/>
        <v>4308343.89</v>
      </c>
      <c r="J18" s="20">
        <f t="shared" si="2"/>
        <v>214.37172769462504</v>
      </c>
    </row>
    <row r="19" spans="1:13" s="1" customFormat="1" ht="46.5" customHeight="1">
      <c r="A19" s="39">
        <v>40000000</v>
      </c>
      <c r="B19" s="40" t="s">
        <v>16</v>
      </c>
      <c r="C19" s="53">
        <f>SUM(C20:C22)</f>
        <v>120707929.26</v>
      </c>
      <c r="D19" s="53">
        <f>SUM(D22+D21+D20)</f>
        <v>646095228.56</v>
      </c>
      <c r="E19" s="53">
        <f>SUM(E22+E21+E20)</f>
        <v>200190125.46</v>
      </c>
      <c r="F19" s="53">
        <f>SUM(F22+F21+F20)</f>
        <v>198027752.95</v>
      </c>
      <c r="G19" s="50">
        <f t="shared" si="3"/>
        <v>98.91984057403866</v>
      </c>
      <c r="H19" s="50">
        <f t="shared" si="0"/>
        <v>30.649932733810626</v>
      </c>
      <c r="I19" s="34">
        <f>SUM(I22+I20)</f>
        <v>69851455.68999998</v>
      </c>
      <c r="J19" s="34">
        <f>SUM(J22+J20)</f>
        <v>163.57471742632242</v>
      </c>
      <c r="K19" s="34">
        <f>SUM(K22+K20)</f>
        <v>0</v>
      </c>
      <c r="L19" s="34">
        <f>SUM(L22+L20)</f>
        <v>0</v>
      </c>
      <c r="M19" s="34">
        <f>SUM(M22+M20)</f>
        <v>0</v>
      </c>
    </row>
    <row r="20" spans="1:10" s="3" customFormat="1" ht="39.75" customHeight="1">
      <c r="A20" s="19">
        <v>41020100</v>
      </c>
      <c r="B20" s="17" t="s">
        <v>27</v>
      </c>
      <c r="C20" s="51">
        <v>8794800</v>
      </c>
      <c r="D20" s="54">
        <v>29991500</v>
      </c>
      <c r="E20" s="55">
        <v>7497800</v>
      </c>
      <c r="F20" s="51">
        <v>7497800</v>
      </c>
      <c r="G20" s="31">
        <f t="shared" si="3"/>
        <v>100</v>
      </c>
      <c r="H20" s="37">
        <f t="shared" si="0"/>
        <v>24.999749929146592</v>
      </c>
      <c r="I20" s="35">
        <f>F20-C20</f>
        <v>-1297000</v>
      </c>
      <c r="J20" s="18"/>
    </row>
    <row r="21" spans="1:10" s="3" customFormat="1" ht="118.5" customHeight="1">
      <c r="A21" s="19">
        <v>41020200</v>
      </c>
      <c r="B21" s="17" t="s">
        <v>41</v>
      </c>
      <c r="C21" s="51"/>
      <c r="D21" s="51">
        <v>29873200</v>
      </c>
      <c r="E21" s="36">
        <v>7468368</v>
      </c>
      <c r="F21" s="51">
        <v>7468368</v>
      </c>
      <c r="G21" s="31">
        <f t="shared" si="3"/>
        <v>100</v>
      </c>
      <c r="H21" s="37">
        <f t="shared" si="0"/>
        <v>25.000227628777633</v>
      </c>
      <c r="I21" s="35">
        <f>F21-C21</f>
        <v>7468368</v>
      </c>
      <c r="J21" s="18"/>
    </row>
    <row r="22" spans="1:11" s="5" customFormat="1" ht="44.25" customHeight="1">
      <c r="A22" s="45">
        <v>41030000</v>
      </c>
      <c r="B22" s="48" t="s">
        <v>6</v>
      </c>
      <c r="C22" s="52">
        <f>SUM(C23:C31)</f>
        <v>111913129.26</v>
      </c>
      <c r="D22" s="52">
        <f>SUM(D23:D31)</f>
        <v>586230528.56</v>
      </c>
      <c r="E22" s="52">
        <f>SUM(E23:E31)</f>
        <v>185223957.46</v>
      </c>
      <c r="F22" s="52">
        <f>SUM(F23:F31)</f>
        <v>183061584.95</v>
      </c>
      <c r="G22" s="25">
        <f t="shared" si="3"/>
        <v>98.83256327115946</v>
      </c>
      <c r="H22" s="25">
        <f aca="true" t="shared" si="4" ref="H22:H28">SUM(F22/D22)*100</f>
        <v>31.226893863693395</v>
      </c>
      <c r="I22" s="49">
        <f aca="true" t="shared" si="5" ref="I22:I29">SUM(F22-C22)</f>
        <v>71148455.68999998</v>
      </c>
      <c r="J22" s="20">
        <f aca="true" t="shared" si="6" ref="J22:J29">SUM(F22/C22)*100</f>
        <v>163.57471742632242</v>
      </c>
      <c r="K22" s="4"/>
    </row>
    <row r="23" spans="1:11" s="5" customFormat="1" ht="61.5" customHeight="1">
      <c r="A23" s="19">
        <v>41030300</v>
      </c>
      <c r="B23" s="17" t="s">
        <v>24</v>
      </c>
      <c r="C23" s="51">
        <v>0</v>
      </c>
      <c r="D23" s="51">
        <v>2328458</v>
      </c>
      <c r="E23" s="51">
        <v>1904200</v>
      </c>
      <c r="F23" s="51">
        <v>1904200</v>
      </c>
      <c r="G23" s="31">
        <f t="shared" si="3"/>
        <v>100</v>
      </c>
      <c r="H23" s="37">
        <f t="shared" si="4"/>
        <v>81.7794437348666</v>
      </c>
      <c r="I23" s="21">
        <f>F23-C23</f>
        <v>1904200</v>
      </c>
      <c r="J23" s="20"/>
      <c r="K23" s="4"/>
    </row>
    <row r="24" spans="1:11" s="5" customFormat="1" ht="132" customHeight="1">
      <c r="A24" s="19">
        <v>41030600</v>
      </c>
      <c r="B24" s="17" t="s">
        <v>7</v>
      </c>
      <c r="C24" s="36">
        <v>38238071</v>
      </c>
      <c r="D24" s="51">
        <v>185580000</v>
      </c>
      <c r="E24" s="36">
        <v>47146448</v>
      </c>
      <c r="F24" s="36">
        <v>45009518</v>
      </c>
      <c r="G24" s="31">
        <f t="shared" si="3"/>
        <v>95.46746342375569</v>
      </c>
      <c r="H24" s="31">
        <f t="shared" si="4"/>
        <v>24.253431404246147</v>
      </c>
      <c r="I24" s="35">
        <f t="shared" si="5"/>
        <v>6771447</v>
      </c>
      <c r="J24" s="18">
        <f t="shared" si="6"/>
        <v>117.70865219639349</v>
      </c>
      <c r="K24" s="4"/>
    </row>
    <row r="25" spans="1:11" s="5" customFormat="1" ht="85.5" customHeight="1">
      <c r="A25" s="19">
        <v>41030800</v>
      </c>
      <c r="B25" s="17" t="s">
        <v>8</v>
      </c>
      <c r="C25" s="36">
        <v>29875107</v>
      </c>
      <c r="D25" s="51">
        <v>202991100</v>
      </c>
      <c r="E25" s="36">
        <v>88107373.9</v>
      </c>
      <c r="F25" s="36">
        <v>88107373.9</v>
      </c>
      <c r="G25" s="31">
        <f t="shared" si="3"/>
        <v>100</v>
      </c>
      <c r="H25" s="31">
        <f t="shared" si="4"/>
        <v>43.40455019949151</v>
      </c>
      <c r="I25" s="35">
        <f t="shared" si="5"/>
        <v>58232266.900000006</v>
      </c>
      <c r="J25" s="18">
        <f t="shared" si="6"/>
        <v>294.91902372098616</v>
      </c>
      <c r="K25" s="4"/>
    </row>
    <row r="26" spans="1:11" s="5" customFormat="1" ht="112.5" customHeight="1">
      <c r="A26" s="19">
        <v>41031000</v>
      </c>
      <c r="B26" s="17" t="s">
        <v>9</v>
      </c>
      <c r="C26" s="51">
        <v>218230</v>
      </c>
      <c r="D26" s="51">
        <v>1628000</v>
      </c>
      <c r="E26" s="51">
        <v>407000</v>
      </c>
      <c r="F26" s="51">
        <v>345736</v>
      </c>
      <c r="G26" s="31">
        <f t="shared" si="3"/>
        <v>84.94742014742015</v>
      </c>
      <c r="H26" s="31">
        <f t="shared" si="4"/>
        <v>21.236855036855037</v>
      </c>
      <c r="I26" s="35">
        <f t="shared" si="5"/>
        <v>127506</v>
      </c>
      <c r="J26" s="18">
        <f t="shared" si="6"/>
        <v>158.4273472941392</v>
      </c>
      <c r="K26" s="4"/>
    </row>
    <row r="27" spans="1:11" s="5" customFormat="1" ht="60.75" customHeight="1">
      <c r="A27" s="19">
        <v>41033900</v>
      </c>
      <c r="B27" s="17" t="s">
        <v>25</v>
      </c>
      <c r="C27" s="36">
        <v>22529200</v>
      </c>
      <c r="D27" s="51">
        <v>81662300</v>
      </c>
      <c r="E27" s="36">
        <v>18857700</v>
      </c>
      <c r="F27" s="36">
        <v>18857700</v>
      </c>
      <c r="G27" s="31">
        <f t="shared" si="3"/>
        <v>100</v>
      </c>
      <c r="H27" s="31">
        <f t="shared" si="4"/>
        <v>23.092295955416393</v>
      </c>
      <c r="I27" s="35">
        <f t="shared" si="5"/>
        <v>-3671500</v>
      </c>
      <c r="J27" s="18"/>
      <c r="K27" s="4"/>
    </row>
    <row r="28" spans="1:12" s="5" customFormat="1" ht="63.75" customHeight="1">
      <c r="A28" s="17">
        <v>41034200</v>
      </c>
      <c r="B28" s="22" t="s">
        <v>26</v>
      </c>
      <c r="C28" s="36">
        <v>20423170</v>
      </c>
      <c r="D28" s="51">
        <v>109951221</v>
      </c>
      <c r="E28" s="36">
        <v>27829136</v>
      </c>
      <c r="F28" s="36">
        <v>27829136</v>
      </c>
      <c r="G28" s="31">
        <f t="shared" si="3"/>
        <v>100</v>
      </c>
      <c r="H28" s="31">
        <f t="shared" si="4"/>
        <v>25.310438344290876</v>
      </c>
      <c r="I28" s="35">
        <f t="shared" si="5"/>
        <v>7405966</v>
      </c>
      <c r="J28" s="18">
        <f t="shared" si="6"/>
        <v>136.26256844554493</v>
      </c>
      <c r="K28" s="4"/>
      <c r="L28" s="5">
        <v>-125555.7</v>
      </c>
    </row>
    <row r="29" spans="1:10" s="3" customFormat="1" ht="43.5" customHeight="1">
      <c r="A29" s="17">
        <v>41035000</v>
      </c>
      <c r="B29" s="22" t="s">
        <v>3</v>
      </c>
      <c r="C29" s="51">
        <v>602252.39</v>
      </c>
      <c r="D29" s="51">
        <v>1904949.56</v>
      </c>
      <c r="E29" s="51">
        <v>883899.56</v>
      </c>
      <c r="F29" s="51">
        <v>942012.41</v>
      </c>
      <c r="G29" s="31">
        <f t="shared" si="3"/>
        <v>106.57459881527716</v>
      </c>
      <c r="H29" s="31">
        <f>SUM(F29/D29)*100</f>
        <v>49.45077968363635</v>
      </c>
      <c r="I29" s="35">
        <f t="shared" si="5"/>
        <v>339760.02</v>
      </c>
      <c r="J29" s="18">
        <f t="shared" si="6"/>
        <v>156.41488944527063</v>
      </c>
    </row>
    <row r="30" spans="1:10" s="3" customFormat="1" ht="97.5" customHeight="1">
      <c r="A30" s="17">
        <v>41035800</v>
      </c>
      <c r="B30" s="17" t="s">
        <v>10</v>
      </c>
      <c r="C30" s="51">
        <v>27098.87</v>
      </c>
      <c r="D30" s="51">
        <v>184300</v>
      </c>
      <c r="E30" s="51">
        <v>88000</v>
      </c>
      <c r="F30" s="51">
        <v>65708.64</v>
      </c>
      <c r="G30" s="31">
        <f t="shared" si="3"/>
        <v>74.66890909090908</v>
      </c>
      <c r="H30" s="31">
        <f>SUM(F30/D30)*100</f>
        <v>35.65308735756918</v>
      </c>
      <c r="I30" s="35">
        <f>SUM(F30-C30)</f>
        <v>38609.770000000004</v>
      </c>
      <c r="J30" s="18">
        <f>SUM(F30/C30)*100</f>
        <v>242.47741695502435</v>
      </c>
    </row>
    <row r="31" spans="1:10" s="3" customFormat="1" ht="112.5" customHeight="1">
      <c r="A31" s="17">
        <v>41037000</v>
      </c>
      <c r="B31" s="38" t="s">
        <v>32</v>
      </c>
      <c r="C31" s="51">
        <v>0</v>
      </c>
      <c r="D31" s="51">
        <v>200</v>
      </c>
      <c r="E31" s="51">
        <v>200</v>
      </c>
      <c r="F31" s="51">
        <v>200</v>
      </c>
      <c r="G31" s="31">
        <f t="shared" si="3"/>
        <v>100</v>
      </c>
      <c r="H31" s="31">
        <f>SUM(F31/D31)*100</f>
        <v>100</v>
      </c>
      <c r="I31" s="35">
        <f>SUM(F31-C31)</f>
        <v>200</v>
      </c>
      <c r="J31" s="18" t="e">
        <f>SUM(F31/C31)*100</f>
        <v>#DIV/0!</v>
      </c>
    </row>
    <row r="32" spans="1:12" s="7" customFormat="1" ht="51.75" customHeight="1">
      <c r="A32" s="45"/>
      <c r="B32" s="46" t="s">
        <v>11</v>
      </c>
      <c r="C32" s="52">
        <f>SUM(C18+C19)</f>
        <v>124474895.08000001</v>
      </c>
      <c r="D32" s="52">
        <f>SUM(D18+D19)</f>
        <v>678795228.56</v>
      </c>
      <c r="E32" s="52">
        <f>SUM(E18+E19)</f>
        <v>206330125.46</v>
      </c>
      <c r="F32" s="52">
        <f>SUM(F18+F19)</f>
        <v>206103062.66</v>
      </c>
      <c r="G32" s="25">
        <f t="shared" si="3"/>
        <v>99.88995169779798</v>
      </c>
      <c r="H32" s="25">
        <f>SUM(F32/D32)*100</f>
        <v>30.363068859106185</v>
      </c>
      <c r="I32" s="47">
        <f>SUM(I18+I19)</f>
        <v>74159799.57999998</v>
      </c>
      <c r="J32" s="23">
        <f>SUM(F32/C32)*100</f>
        <v>165.57801677803187</v>
      </c>
      <c r="K32" s="6"/>
      <c r="L32" s="8">
        <v>150003350.29</v>
      </c>
    </row>
    <row r="33" spans="1:10" ht="35.25" customHeight="1">
      <c r="A33" s="39"/>
      <c r="B33" s="42" t="s">
        <v>2</v>
      </c>
      <c r="C33" s="53"/>
      <c r="D33" s="53"/>
      <c r="E33" s="53"/>
      <c r="F33" s="53"/>
      <c r="G33" s="43"/>
      <c r="H33" s="43"/>
      <c r="I33" s="44" t="s">
        <v>22</v>
      </c>
      <c r="J33" s="24"/>
    </row>
    <row r="34" spans="1:10" ht="82.5" customHeight="1">
      <c r="A34" s="19">
        <v>21110000</v>
      </c>
      <c r="B34" s="22" t="s">
        <v>17</v>
      </c>
      <c r="C34" s="51">
        <v>0</v>
      </c>
      <c r="D34" s="51">
        <v>0</v>
      </c>
      <c r="E34" s="51">
        <v>0</v>
      </c>
      <c r="F34" s="51">
        <v>162.8</v>
      </c>
      <c r="G34" s="31">
        <v>0</v>
      </c>
      <c r="H34" s="31">
        <v>0</v>
      </c>
      <c r="I34" s="35">
        <f aca="true" t="shared" si="7" ref="I34:I40">SUM(F34-C34)</f>
        <v>162.8</v>
      </c>
      <c r="J34" s="18" t="e">
        <f aca="true" t="shared" si="8" ref="J34:J40">SUM(F34/C34)*100</f>
        <v>#DIV/0!</v>
      </c>
    </row>
    <row r="35" spans="1:10" ht="57" customHeight="1">
      <c r="A35" s="19">
        <v>25000000</v>
      </c>
      <c r="B35" s="22" t="s">
        <v>12</v>
      </c>
      <c r="C35" s="51">
        <v>1453251.87</v>
      </c>
      <c r="D35" s="51">
        <v>4871346.15</v>
      </c>
      <c r="E35" s="51">
        <v>606375</v>
      </c>
      <c r="F35" s="51">
        <v>3374388.99</v>
      </c>
      <c r="G35" s="31">
        <v>0</v>
      </c>
      <c r="H35" s="31">
        <f>SUM(F35/D35)*100</f>
        <v>69.27015420573223</v>
      </c>
      <c r="I35" s="35">
        <f t="shared" si="7"/>
        <v>1921137.12</v>
      </c>
      <c r="J35" s="18">
        <f t="shared" si="8"/>
        <v>232.1957438802401</v>
      </c>
    </row>
    <row r="36" spans="1:10" ht="60.75" customHeight="1" hidden="1">
      <c r="A36" s="19"/>
      <c r="B36" s="22"/>
      <c r="C36" s="51"/>
      <c r="D36" s="51"/>
      <c r="E36" s="51"/>
      <c r="F36" s="51"/>
      <c r="G36" s="31" t="e">
        <f t="shared" si="3"/>
        <v>#DIV/0!</v>
      </c>
      <c r="H36" s="31"/>
      <c r="I36" s="35">
        <f t="shared" si="7"/>
        <v>0</v>
      </c>
      <c r="J36" s="18" t="e">
        <f t="shared" si="8"/>
        <v>#DIV/0!</v>
      </c>
    </row>
    <row r="37" spans="1:12" ht="54.75" customHeight="1">
      <c r="A37" s="17">
        <v>41035000</v>
      </c>
      <c r="B37" s="22" t="s">
        <v>3</v>
      </c>
      <c r="C37" s="51">
        <v>0</v>
      </c>
      <c r="D37" s="51">
        <v>4094933</v>
      </c>
      <c r="E37" s="51">
        <v>2544933</v>
      </c>
      <c r="F37" s="51">
        <v>1431095</v>
      </c>
      <c r="G37" s="31">
        <f t="shared" si="3"/>
        <v>56.23311104850305</v>
      </c>
      <c r="H37" s="31">
        <f>SUM(F37/D37)*100</f>
        <v>34.94794664528089</v>
      </c>
      <c r="I37" s="35">
        <f t="shared" si="7"/>
        <v>1431095</v>
      </c>
      <c r="J37" s="18" t="e">
        <f t="shared" si="8"/>
        <v>#DIV/0!</v>
      </c>
      <c r="L37" s="2"/>
    </row>
    <row r="38" spans="1:12" ht="113.25" customHeight="1" hidden="1">
      <c r="A38" s="17"/>
      <c r="B38" s="22"/>
      <c r="C38" s="51"/>
      <c r="D38" s="51"/>
      <c r="E38" s="51"/>
      <c r="F38" s="51"/>
      <c r="G38" s="31" t="e">
        <f t="shared" si="3"/>
        <v>#DIV/0!</v>
      </c>
      <c r="H38" s="31" t="e">
        <f>SUM(F38/D38)*100</f>
        <v>#DIV/0!</v>
      </c>
      <c r="I38" s="35">
        <f t="shared" si="7"/>
        <v>0</v>
      </c>
      <c r="J38" s="18" t="e">
        <f t="shared" si="8"/>
        <v>#DIV/0!</v>
      </c>
      <c r="L38" s="2"/>
    </row>
    <row r="39" spans="1:12" ht="52.5" customHeight="1">
      <c r="A39" s="45"/>
      <c r="B39" s="46" t="s">
        <v>13</v>
      </c>
      <c r="C39" s="56">
        <f>SUM(C34:C38)</f>
        <v>1453251.87</v>
      </c>
      <c r="D39" s="56">
        <f>SUM(D34:D38)</f>
        <v>8966279.15</v>
      </c>
      <c r="E39" s="56">
        <f>SUM(E34:E38)</f>
        <v>3151308</v>
      </c>
      <c r="F39" s="56">
        <f>SUM(F34:F38)</f>
        <v>4805646.79</v>
      </c>
      <c r="G39" s="25">
        <f t="shared" si="3"/>
        <v>152.4968930361615</v>
      </c>
      <c r="H39" s="25">
        <f>SUM(F39/D39)*100</f>
        <v>53.59689018827838</v>
      </c>
      <c r="I39" s="49">
        <f t="shared" si="7"/>
        <v>3352394.92</v>
      </c>
      <c r="J39" s="25">
        <f t="shared" si="8"/>
        <v>330.68230560749254</v>
      </c>
      <c r="L39">
        <v>1610219.18</v>
      </c>
    </row>
    <row r="40" spans="1:10" ht="48.75" customHeight="1">
      <c r="A40" s="45"/>
      <c r="B40" s="46" t="s">
        <v>14</v>
      </c>
      <c r="C40" s="56">
        <f>C32+C39</f>
        <v>125928146.95000002</v>
      </c>
      <c r="D40" s="56">
        <f>D32+D39</f>
        <v>687761507.7099999</v>
      </c>
      <c r="E40" s="56">
        <f>E32+E39</f>
        <v>209481433.46</v>
      </c>
      <c r="F40" s="56">
        <f>F32+F39</f>
        <v>210908709.45</v>
      </c>
      <c r="G40" s="25">
        <f t="shared" si="3"/>
        <v>100.681337704457</v>
      </c>
      <c r="H40" s="25">
        <f>SUM(F40/D40)*100</f>
        <v>30.665965903246118</v>
      </c>
      <c r="I40" s="49">
        <f t="shared" si="7"/>
        <v>84980562.49999997</v>
      </c>
      <c r="J40" s="25">
        <f t="shared" si="8"/>
        <v>167.4833740972474</v>
      </c>
    </row>
    <row r="41" spans="1:10" ht="36" customHeight="1">
      <c r="A41" s="63"/>
      <c r="B41" s="63"/>
      <c r="C41" s="26"/>
      <c r="D41" s="26"/>
      <c r="E41" s="26"/>
      <c r="F41" s="26"/>
      <c r="G41" s="26"/>
      <c r="H41" s="26"/>
      <c r="I41" s="26"/>
      <c r="J41" s="26"/>
    </row>
    <row r="42" spans="1:10" ht="20.25">
      <c r="A42" s="57" t="s">
        <v>31</v>
      </c>
      <c r="B42" s="57"/>
      <c r="C42" s="58"/>
      <c r="D42" s="58"/>
      <c r="E42" s="58"/>
      <c r="F42" s="58"/>
      <c r="G42" s="64" t="s">
        <v>30</v>
      </c>
      <c r="H42" s="64"/>
      <c r="I42" s="64"/>
      <c r="J42" s="28"/>
    </row>
    <row r="43" spans="1:10" ht="18.75">
      <c r="A43" s="27"/>
      <c r="B43" s="27"/>
      <c r="C43" s="27"/>
      <c r="D43" s="27"/>
      <c r="E43" s="27"/>
      <c r="F43" s="29"/>
      <c r="G43" s="29"/>
      <c r="H43" s="60"/>
      <c r="I43" s="60"/>
      <c r="J43" s="60"/>
    </row>
    <row r="44" spans="1:10" ht="15">
      <c r="A44" s="12"/>
      <c r="B44" s="12"/>
      <c r="C44" s="12"/>
      <c r="D44" s="12"/>
      <c r="E44" s="12"/>
      <c r="F44" s="12"/>
      <c r="G44" s="12"/>
      <c r="H44" s="12"/>
      <c r="I44" s="12"/>
      <c r="J44" s="12"/>
    </row>
  </sheetData>
  <mergeCells count="6">
    <mergeCell ref="A2:J2"/>
    <mergeCell ref="H43:J43"/>
    <mergeCell ref="A7:J7"/>
    <mergeCell ref="A8:J9"/>
    <mergeCell ref="A41:B41"/>
    <mergeCell ref="G42:I42"/>
  </mergeCells>
  <printOptions/>
  <pageMargins left="0.46" right="0.19" top="0.3" bottom="0.23" header="0.19" footer="0.23"/>
  <pageSetup fitToHeight="2" fitToWidth="1" horizontalDpi="600" verticalDpi="600" orientation="portrait" paperSize="9" scale="52" r:id="rId1"/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RFU-Byudget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AHHA</dc:creator>
  <cp:keywords/>
  <dc:description/>
  <cp:lastModifiedBy>User</cp:lastModifiedBy>
  <cp:lastPrinted>2017-04-19T12:29:34Z</cp:lastPrinted>
  <dcterms:created xsi:type="dcterms:W3CDTF">2003-03-17T11:10:21Z</dcterms:created>
  <dcterms:modified xsi:type="dcterms:W3CDTF">2017-04-19T12:30:01Z</dcterms:modified>
  <cp:category/>
  <cp:version/>
  <cp:contentType/>
  <cp:contentStatus/>
</cp:coreProperties>
</file>