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35" windowHeight="11640" activeTab="0"/>
  </bookViews>
  <sheets>
    <sheet name="Лист1" sheetId="1" r:id="rId1"/>
  </sheets>
  <definedNames>
    <definedName name="_xlnm.Print_Area" localSheetId="0">'Лист1'!$A$2:$G$99</definedName>
  </definedNames>
  <calcPr fullCalcOnLoad="1"/>
</workbook>
</file>

<file path=xl/sharedStrings.xml><?xml version="1.0" encoding="utf-8"?>
<sst xmlns="http://schemas.openxmlformats.org/spreadsheetml/2006/main" count="187" uniqueCount="186">
  <si>
    <t>Загальний фонд</t>
  </si>
  <si>
    <t>0100</t>
  </si>
  <si>
    <t>Державне управління</t>
  </si>
  <si>
    <t>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</si>
  <si>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</si>
  <si>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1000</t>
  </si>
  <si>
    <t>Освіта</t>
  </si>
  <si>
    <t>1020</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</si>
  <si>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</si>
  <si>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1030</t>
  </si>
  <si>
    <t>Надання загальної середньої освіти вечірніми (змінними) школами</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</si>
  <si>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</si>
  <si>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</si>
  <si>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1090</t>
  </si>
  <si>
    <t>Надання позашкільної освіти позашкільними закладами освіти, заходи із позашкільної роботи з дітьми</t>
  </si>
  <si>
    <t>1140</t>
  </si>
  <si>
    <t>Підвищення кваліфікації, перепідготовка кадрів закладами післядипломної освіти ІІІ і ІV рівнів акредитації (академіями, інститутами, центрами підвищення кваліфікації)</t>
  </si>
  <si>
    <t>1170</t>
  </si>
  <si>
    <t>Методичне забезпечення діяльності навчальних закладів та інші заходи в галузі освіти</t>
  </si>
  <si>
    <t>1190</t>
  </si>
  <si>
    <t>Централізоване ведення бухгалтерського обліку</t>
  </si>
  <si>
    <t>1200</t>
  </si>
  <si>
    <t>Здійснення централізованого господарського обслуговування</t>
  </si>
  <si>
    <t>1210</t>
  </si>
  <si>
    <t>Утримання інших закладів освіти</t>
  </si>
  <si>
    <t>1220</t>
  </si>
  <si>
    <t>Інші освітні програми</t>
  </si>
  <si>
    <t>1230</t>
  </si>
  <si>
    <t>Надання допомоги дітям-сиротам і дітям, позбавленим батьківського піклування, яким виповнюється 18 років</t>
  </si>
  <si>
    <t>2000</t>
  </si>
  <si>
    <t>Охорона здоров`я</t>
  </si>
  <si>
    <t>2010</t>
  </si>
  <si>
    <t>Багатопрофільна стаціонарна медична допомога населенню</t>
  </si>
  <si>
    <t>2050</t>
  </si>
  <si>
    <t>Лікарсько-акушерська допомога вагітним, породіллям та новонародженим</t>
  </si>
  <si>
    <t>2120</t>
  </si>
  <si>
    <t>Амбулаторно-поліклінічна допомога населенню</t>
  </si>
  <si>
    <t>2140</t>
  </si>
  <si>
    <t>Надання стоматологічної допомоги населенню</t>
  </si>
  <si>
    <t>2180</t>
  </si>
  <si>
    <t>Первинна медична допомога населенню</t>
  </si>
  <si>
    <t>2211</t>
  </si>
  <si>
    <t>Програма і централізовані заходи з імунопрофілактики</t>
  </si>
  <si>
    <t>2212</t>
  </si>
  <si>
    <t>Програма і централізовані заходи боротьби з туберкульозом</t>
  </si>
  <si>
    <t>2220</t>
  </si>
  <si>
    <t>Інші заходи в галузі охорони здоров`я</t>
  </si>
  <si>
    <t>3000</t>
  </si>
  <si>
    <t>Соціальний захист та соціальне забезпечення</t>
  </si>
  <si>
    <t>3011</t>
  </si>
  <si>
    <t>3012</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</si>
  <si>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</si>
  <si>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</si>
  <si>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3014</t>
  </si>
  <si>
    <t>3015</t>
  </si>
  <si>
    <t>Надання пільг багатодітним сім`ям на житлово-комунальні послуги</t>
  </si>
  <si>
    <t>3016</t>
  </si>
  <si>
    <t>Надання субсидій населенню для відшкодування витрат на оплату житлово-комунальних послуг</t>
  </si>
  <si>
    <t>3021</t>
  </si>
  <si>
    <t>3022</t>
  </si>
  <si>
    <t>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</si>
  <si>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</si>
  <si>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3024</t>
  </si>
  <si>
    <t>3025</t>
  </si>
  <si>
    <t>Надання пільг багатодітним сім`ям на придбання твердого палива та скрапленого газу</t>
  </si>
  <si>
    <t>3026</t>
  </si>
  <si>
    <t>Надання субсидій населенню для відшкодування витрат на придбання твердого та рідкого пічного побутового палива і скрапленого газу</t>
  </si>
  <si>
    <t>3041</t>
  </si>
  <si>
    <t>Надання допомоги у зв`язку з вагітністю і пологами</t>
  </si>
  <si>
    <t>3042</t>
  </si>
  <si>
    <t>Надання допомоги до досягнення дитиною трирічного віку</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</si>
  <si>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</si>
  <si>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</si>
  <si>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</si>
  <si>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</si>
  <si>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</si>
  <si>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</si>
  <si>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</si>
  <si>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</si>
  <si>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</si>
  <si>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</si>
  <si>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</si>
  <si>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</si>
  <si>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</si>
  <si>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</si>
  <si>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3050</t>
  </si>
  <si>
    <t>Пільгове медичне обслуговування осіб, які постраждали внаслідок Чорнобильської катастрофи</t>
  </si>
  <si>
    <t>3080</t>
  </si>
  <si>
    <t>Надання допомоги по догляду за інвалідами I чи II групи внаслідок психічного розладу</t>
  </si>
  <si>
    <t>3090</t>
  </si>
  <si>
    <t>Видатки на поховання учасників бойових дій та інвалідів війни</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</si>
  <si>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</si>
  <si>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</si>
  <si>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</si>
  <si>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Надання реабілітаційних послуг інвалідам та дітям-інвалідам</t>
  </si>
  <si>
    <t>3112</t>
  </si>
  <si>
    <t>Заходи державної політики з питань дітей та їх соціального захисту</t>
  </si>
  <si>
    <t>3131</t>
  </si>
  <si>
    <t>Центри соціальних служб для сім`ї, дітей та молоді</t>
  </si>
  <si>
    <t>3132</t>
  </si>
  <si>
    <t>Програми і заходи центрів соціальних служб для сім`ї, дітей та молоді</t>
  </si>
  <si>
    <t>3141</t>
  </si>
  <si>
    <t>Здійснення заходів та реалізація проектів на виконання Державної цільової соціальної програми `Молодь України`</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</si>
  <si>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</si>
  <si>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</si>
  <si>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</si>
  <si>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</si>
  <si>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3190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</si>
  <si>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</si>
  <si>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3202</t>
  </si>
  <si>
    <t>Надання фінансової підтримки громадським організаціям інвалідів і ветеранів, діяльність яких має соціальну спрямованість</t>
  </si>
  <si>
    <t>3400</t>
  </si>
  <si>
    <t>Інші видатки на соціальний захист населення</t>
  </si>
  <si>
    <t>3500</t>
  </si>
  <si>
    <t>Інші видатки</t>
  </si>
  <si>
    <t>4000</t>
  </si>
  <si>
    <t>Культура і мистецтво</t>
  </si>
  <si>
    <t>4030</t>
  </si>
  <si>
    <t>Філармонії, музичні колективи і ансамблі та інші мистецькі заклади та заходи</t>
  </si>
  <si>
    <t>4040</t>
  </si>
  <si>
    <t>Видатки на заходи, передбачені державними і місцевими програмами розвитку культури і мистецтва</t>
  </si>
  <si>
    <t>4060</t>
  </si>
  <si>
    <t>Бібліотеки</t>
  </si>
  <si>
    <t>4090</t>
  </si>
  <si>
    <t>Палаци і будинки культури, клуби та інші заклади клубного типу</t>
  </si>
  <si>
    <t>4100</t>
  </si>
  <si>
    <t>Школи естетичного виховання дітей</t>
  </si>
  <si>
    <t>4200</t>
  </si>
  <si>
    <t>Інші культурно-освітні заклади та заходи</t>
  </si>
  <si>
    <t>5000</t>
  </si>
  <si>
    <t>Фізична культура і спорт</t>
  </si>
  <si>
    <t>5011</t>
  </si>
  <si>
    <t>Проведення навчально-тренувальних зборів і змагань з олімпійських видів спорту</t>
  </si>
  <si>
    <t>5031</t>
  </si>
  <si>
    <t>Утримання та навчально-тренувальна робота комунальних дитячо-юнацьких спортивних шкіл</t>
  </si>
  <si>
    <t>5032</t>
  </si>
  <si>
    <t>Фінансова підтримка дитячо-юнацьких спортивних шкіл фізкультурно-спортивних товариств</t>
  </si>
  <si>
    <t>5041</t>
  </si>
  <si>
    <t>Утримання комунальних спортивних споруд</t>
  </si>
  <si>
    <t>7300</t>
  </si>
  <si>
    <t>Сільське і лісове господарство, рибне господарство та мисливство</t>
  </si>
  <si>
    <t>7330</t>
  </si>
  <si>
    <t>Програми в галузі сільського господарства, лісового господарства, рибальства та мисливства</t>
  </si>
  <si>
    <t>7400</t>
  </si>
  <si>
    <t>Інші послуги, пов`язані з економічною діяльністю</t>
  </si>
  <si>
    <t>7450</t>
  </si>
  <si>
    <t>Сприяння розвитку малого та середнього підприємництва</t>
  </si>
  <si>
    <t>7800</t>
  </si>
  <si>
    <t>Запобігання та ліквідація надзвичайних ситуацій та наслідків стихійного лиха</t>
  </si>
  <si>
    <t>7810</t>
  </si>
  <si>
    <t>Видатки на запобігання та ліквідацію надзвичайних ситуацій та наслідків стихійного лиха</t>
  </si>
  <si>
    <t>8000</t>
  </si>
  <si>
    <t>Видатки, не віднесені до основних груп</t>
  </si>
  <si>
    <t>8010</t>
  </si>
  <si>
    <t>Резервний фонд</t>
  </si>
  <si>
    <t>8021</t>
  </si>
  <si>
    <t>Проведення місцевих виборів</t>
  </si>
  <si>
    <t>8370</t>
  </si>
  <si>
    <t>Субвенція з місцевого бюджету державному бюджету на виконання програм соціально-економічного та культурного розвитку регіонів</t>
  </si>
  <si>
    <t>8600</t>
  </si>
  <si>
    <t>8800</t>
  </si>
  <si>
    <t>Інші субвенції</t>
  </si>
  <si>
    <t>План на 2017 рік з урахуванням змін</t>
  </si>
  <si>
    <t>Відсоток виконання до уточненого призначення на 2017 рік</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</si>
  <si>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</si>
  <si>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Наданн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на житлово-комунальні послуги</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</si>
  <si>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</si>
  <si>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КПКВКМБ</t>
  </si>
  <si>
    <t xml:space="preserve">Назва </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</si>
  <si>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особам...на придбання твердого палива та скрапленого газу</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</si>
  <si>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 придбання твердого палива</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</si>
  <si>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 на придбання твердого та рідкого пічного побутового палива</t>
  </si>
  <si>
    <t>Всього видатків  бюджету</t>
  </si>
  <si>
    <t>Надання державного пільгового кредиту індивідуальним сільським забудовникам</t>
  </si>
  <si>
    <t>Всього витрати районного бюджету</t>
  </si>
  <si>
    <t>грн.</t>
  </si>
  <si>
    <t>Засоби масової інформації</t>
  </si>
  <si>
    <t>Підтримка періодичних видань (газет та журналів)</t>
  </si>
  <si>
    <t xml:space="preserve"> Начальник фінансового управління райдержадміністрації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</si>
  <si>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</si>
  <si>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Інформація про виконання Коломийського районного бюджету по видатках за 2017 рік</t>
  </si>
  <si>
    <t>Касові видатки за 2016 рік (у співставних умовах)</t>
  </si>
  <si>
    <t>Касові видатки за 2017 рік</t>
  </si>
  <si>
    <t>Збільшення/ зменшення видатків за 2017 рік до видатків 2016 року (+;-)</t>
  </si>
  <si>
    <t>Ганна Кравчук</t>
  </si>
  <si>
    <t>Інші додаткові дотації</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</si>
</sst>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000"/>
    <numFmt numFmtId="179" formatCode="0.000000"/>
    <numFmt numFmtId="180" formatCode="0.00000"/>
    <numFmt numFmtId="181" formatCode="0.0000"/>
    <numFmt numFmtId="182" formatCode="0.000"/>
    <numFmt numFmtId="183" formatCode="#0.00"/>
  </numFmts>
  <fonts count="42">
    <font>
      <sz val="10"/>
      <name val="Arial Cyr"/>
      <family val="0"/>
    </font>
    <font>
      <sz val="12"/>
      <name val="Times New Roman"/>
      <family val="1"/>
    </font>
    <font>
      <b/>
      <sz val="12"/>
      <name val="Times New Roman"/>
      <family val="1"/>
    </font>
    <font>
      <sz val="12"/>
      <name val="Times New Roman Cyr"/>
      <family val="1"/>
    </font>
    <font>
      <b/>
      <sz val="14"/>
      <name val="Times New Roman"/>
      <family val="1"/>
    </font>
    <font>
      <sz val="12"/>
      <color indexed="8"/>
      <name val="Times New Roman"/>
      <family val="1"/>
    </font>
    <font>
      <sz val="14"/>
      <color indexed="8"/>
      <name val="Calibri"/>
      <family val="2"/>
    </font>
    <font>
      <sz val="14"/>
      <color indexed="9"/>
      <name val="Calibri"/>
      <family val="2"/>
    </font>
    <font>
      <sz val="14"/>
      <color indexed="62"/>
      <name val="Calibri"/>
      <family val="2"/>
    </font>
    <font>
      <sz val="14"/>
      <color indexed="17"/>
      <name val="Calibri"/>
      <family val="2"/>
    </font>
    <font>
      <b/>
      <sz val="15"/>
      <color indexed="56"/>
      <name val="Calibri"/>
      <family val="2"/>
    </font>
    <font>
      <b/>
      <sz val="13"/>
      <color indexed="56"/>
      <name val="Calibri"/>
      <family val="2"/>
    </font>
    <font>
      <b/>
      <sz val="11"/>
      <color indexed="56"/>
      <name val="Calibri"/>
      <family val="2"/>
    </font>
    <font>
      <sz val="14"/>
      <color indexed="52"/>
      <name val="Calibri"/>
      <family val="2"/>
    </font>
    <font>
      <b/>
      <sz val="14"/>
      <color indexed="9"/>
      <name val="Calibri"/>
      <family val="2"/>
    </font>
    <font>
      <b/>
      <sz val="18"/>
      <color indexed="56"/>
      <name val="Cambria"/>
      <family val="2"/>
    </font>
    <font>
      <b/>
      <sz val="14"/>
      <color indexed="52"/>
      <name val="Calibri"/>
      <family val="2"/>
    </font>
    <font>
      <sz val="10"/>
      <color indexed="8"/>
      <name val="Calibri"/>
      <family val="2"/>
    </font>
    <font>
      <b/>
      <sz val="14"/>
      <color indexed="8"/>
      <name val="Calibri"/>
      <family val="2"/>
    </font>
    <font>
      <sz val="14"/>
      <color indexed="20"/>
      <name val="Calibri"/>
      <family val="2"/>
    </font>
    <font>
      <b/>
      <sz val="14"/>
      <color indexed="63"/>
      <name val="Calibri"/>
      <family val="2"/>
    </font>
    <font>
      <sz val="14"/>
      <color indexed="60"/>
      <name val="Calibri"/>
      <family val="2"/>
    </font>
    <font>
      <sz val="14"/>
      <color indexed="10"/>
      <name val="Calibri"/>
      <family val="2"/>
    </font>
    <font>
      <i/>
      <sz val="14"/>
      <color indexed="23"/>
      <name val="Calibri"/>
      <family val="2"/>
    </font>
    <font>
      <sz val="14"/>
      <color theme="1"/>
      <name val="Calibri"/>
      <family val="2"/>
    </font>
    <font>
      <sz val="14"/>
      <color theme="0"/>
      <name val="Calibri"/>
      <family val="2"/>
    </font>
    <font>
      <sz val="14"/>
      <color rgb="FF3F3F76"/>
      <name val="Calibri"/>
      <family val="2"/>
    </font>
    <font>
      <b/>
      <sz val="14"/>
      <color rgb="FF3F3F3F"/>
      <name val="Calibri"/>
      <family val="2"/>
    </font>
    <font>
      <b/>
      <sz val="14"/>
      <color rgb="FFFA7D00"/>
      <name val="Calibri"/>
      <family val="2"/>
    </font>
    <font>
      <b/>
      <sz val="15"/>
      <color theme="3"/>
      <name val="Calibri"/>
      <family val="2"/>
    </font>
    <font>
      <b/>
      <sz val="13"/>
      <color theme="3"/>
      <name val="Calibri"/>
      <family val="2"/>
    </font>
    <font>
      <b/>
      <sz val="11"/>
      <color theme="3"/>
      <name val="Calibri"/>
      <family val="2"/>
    </font>
    <font>
      <b/>
      <sz val="14"/>
      <color theme="1"/>
      <name val="Calibri"/>
      <family val="2"/>
    </font>
    <font>
      <b/>
      <sz val="14"/>
      <color theme="0"/>
      <name val="Calibri"/>
      <family val="2"/>
    </font>
    <font>
      <b/>
      <sz val="18"/>
      <color theme="3"/>
      <name val="Cambria"/>
      <family val="2"/>
    </font>
    <font>
      <sz val="14"/>
      <color rgb="FF9C6500"/>
      <name val="Calibri"/>
      <family val="2"/>
    </font>
    <font>
      <sz val="10"/>
      <color theme="1"/>
      <name val="Calibri"/>
      <family val="2"/>
    </font>
    <font>
      <sz val="14"/>
      <color rgb="FF9C0006"/>
      <name val="Calibri"/>
      <family val="2"/>
    </font>
    <font>
      <i/>
      <sz val="14"/>
      <color rgb="FF7F7F7F"/>
      <name val="Calibri"/>
      <family val="2"/>
    </font>
    <font>
      <sz val="14"/>
      <color rgb="FFFA7D00"/>
      <name val="Calibri"/>
      <family val="2"/>
    </font>
    <font>
      <sz val="14"/>
      <color rgb="FFFF0000"/>
      <name val="Calibri"/>
      <family val="2"/>
    </font>
    <font>
      <sz val="14"/>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1" applyNumberFormat="0" applyAlignment="0" applyProtection="0"/>
    <xf numFmtId="0" fontId="27" fillId="26" borderId="2" applyNumberFormat="0" applyAlignment="0" applyProtection="0"/>
    <xf numFmtId="0" fontId="28"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7" borderId="7" applyNumberFormat="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0" borderId="0">
      <alignment/>
      <protection/>
    </xf>
    <xf numFmtId="0" fontId="3" fillId="0" borderId="0">
      <alignment/>
      <protection/>
    </xf>
    <xf numFmtId="0" fontId="37" fillId="29" borderId="0" applyNumberFormat="0" applyBorder="0" applyAlignment="0" applyProtection="0"/>
    <xf numFmtId="0" fontId="3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1" borderId="0" applyNumberFormat="0" applyBorder="0" applyAlignment="0" applyProtection="0"/>
  </cellStyleXfs>
  <cellXfs count="45">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172" fontId="2" fillId="0" borderId="10" xfId="53" applyNumberFormat="1" applyFont="1" applyFill="1" applyBorder="1" applyAlignment="1" applyProtection="1">
      <alignment horizontal="center" vertical="center" wrapText="1"/>
      <protection/>
    </xf>
    <xf numFmtId="0" fontId="2" fillId="32" borderId="10" xfId="0" applyFont="1" applyFill="1" applyBorder="1" applyAlignment="1" quotePrefix="1">
      <alignment/>
    </xf>
    <xf numFmtId="0" fontId="2" fillId="32" borderId="10" xfId="0" applyFont="1" applyFill="1" applyBorder="1" applyAlignment="1">
      <alignment wrapText="1"/>
    </xf>
    <xf numFmtId="0" fontId="2" fillId="32" borderId="10" xfId="0" applyFont="1" applyFill="1" applyBorder="1" applyAlignment="1">
      <alignment/>
    </xf>
    <xf numFmtId="0" fontId="2" fillId="0" borderId="0" xfId="0" applyFont="1" applyAlignment="1">
      <alignment/>
    </xf>
    <xf numFmtId="0" fontId="2" fillId="32" borderId="0" xfId="0" applyFont="1" applyFill="1" applyAlignment="1">
      <alignment/>
    </xf>
    <xf numFmtId="0" fontId="2" fillId="32" borderId="10" xfId="0" applyFont="1" applyFill="1" applyBorder="1" applyAlignment="1" quotePrefix="1">
      <alignment horizontal="left"/>
    </xf>
    <xf numFmtId="0" fontId="2" fillId="32" borderId="11" xfId="0" applyFont="1" applyFill="1" applyBorder="1" applyAlignment="1">
      <alignment/>
    </xf>
    <xf numFmtId="0" fontId="2" fillId="32" borderId="12" xfId="0" applyFont="1" applyFill="1" applyBorder="1" applyAlignment="1">
      <alignment wrapText="1"/>
    </xf>
    <xf numFmtId="0" fontId="2" fillId="0" borderId="0" xfId="0" applyFont="1" applyFill="1" applyAlignment="1">
      <alignment/>
    </xf>
    <xf numFmtId="0" fontId="4" fillId="0" borderId="0" xfId="0" applyFont="1" applyAlignment="1">
      <alignment/>
    </xf>
    <xf numFmtId="0" fontId="4" fillId="0" borderId="0" xfId="0" applyFont="1" applyFill="1" applyAlignment="1">
      <alignment/>
    </xf>
    <xf numFmtId="0" fontId="2" fillId="0" borderId="10" xfId="0" applyFont="1" applyFill="1" applyBorder="1" applyAlignment="1">
      <alignment horizontal="center" vertical="center" wrapText="1"/>
    </xf>
    <xf numFmtId="0" fontId="2" fillId="32" borderId="10" xfId="0" applyFont="1" applyFill="1" applyBorder="1" applyAlignment="1">
      <alignment horizontal="center"/>
    </xf>
    <xf numFmtId="2" fontId="2" fillId="32" borderId="10" xfId="0" applyNumberFormat="1" applyFont="1" applyFill="1" applyBorder="1" applyAlignment="1">
      <alignment horizontal="center"/>
    </xf>
    <xf numFmtId="173" fontId="2" fillId="32" borderId="10" xfId="0" applyNumberFormat="1" applyFont="1" applyFill="1" applyBorder="1" applyAlignment="1">
      <alignment horizontal="center"/>
    </xf>
    <xf numFmtId="0" fontId="2" fillId="32" borderId="13" xfId="0" applyFont="1" applyFill="1" applyBorder="1" applyAlignment="1">
      <alignment horizontal="center"/>
    </xf>
    <xf numFmtId="0" fontId="2" fillId="32" borderId="14" xfId="0" applyFont="1" applyFill="1" applyBorder="1" applyAlignment="1">
      <alignment horizontal="center"/>
    </xf>
    <xf numFmtId="0" fontId="4" fillId="0" borderId="0" xfId="0" applyFont="1" applyAlignment="1">
      <alignment horizontal="center"/>
    </xf>
    <xf numFmtId="0" fontId="2" fillId="0" borderId="0" xfId="0" applyFont="1" applyAlignment="1">
      <alignment horizontal="center"/>
    </xf>
    <xf numFmtId="0" fontId="4" fillId="0" borderId="0" xfId="0" applyFont="1" applyFill="1" applyAlignment="1">
      <alignment horizontal="center"/>
    </xf>
    <xf numFmtId="0" fontId="1" fillId="0" borderId="10" xfId="0" applyFont="1" applyFill="1" applyBorder="1" applyAlignment="1" quotePrefix="1">
      <alignment/>
    </xf>
    <xf numFmtId="0" fontId="1" fillId="0" borderId="10" xfId="0" applyFont="1" applyFill="1" applyBorder="1" applyAlignment="1">
      <alignment wrapText="1"/>
    </xf>
    <xf numFmtId="2" fontId="0" fillId="0" borderId="10" xfId="0" applyNumberFormat="1" applyFont="1" applyFill="1" applyBorder="1" applyAlignment="1">
      <alignment horizontal="center"/>
    </xf>
    <xf numFmtId="2" fontId="1" fillId="0" borderId="10" xfId="0" applyNumberFormat="1" applyFont="1" applyFill="1" applyBorder="1" applyAlignment="1">
      <alignment horizontal="center"/>
    </xf>
    <xf numFmtId="173" fontId="1" fillId="0" borderId="10" xfId="0" applyNumberFormat="1" applyFont="1" applyFill="1" applyBorder="1" applyAlignment="1">
      <alignment horizontal="center"/>
    </xf>
    <xf numFmtId="2" fontId="0" fillId="0" borderId="10" xfId="0" applyNumberFormat="1" applyFont="1" applyFill="1" applyBorder="1" applyAlignment="1">
      <alignment horizontal="center"/>
    </xf>
    <xf numFmtId="183" fontId="5" fillId="0" borderId="10" xfId="52" applyNumberFormat="1" applyFont="1" applyFill="1" applyBorder="1" applyAlignment="1">
      <alignment horizontal="center" wrapText="1"/>
      <protection/>
    </xf>
    <xf numFmtId="0" fontId="1" fillId="0" borderId="10" xfId="0" applyNumberFormat="1" applyFont="1" applyFill="1" applyBorder="1" applyAlignment="1">
      <alignment wrapText="1"/>
    </xf>
    <xf numFmtId="0" fontId="2" fillId="0" borderId="10" xfId="0" applyFont="1" applyFill="1" applyBorder="1" applyAlignment="1" quotePrefix="1">
      <alignment/>
    </xf>
    <xf numFmtId="0" fontId="2" fillId="0" borderId="10" xfId="0" applyFont="1" applyFill="1" applyBorder="1" applyAlignment="1">
      <alignment wrapText="1"/>
    </xf>
    <xf numFmtId="0" fontId="2" fillId="0" borderId="10" xfId="0" applyFont="1" applyFill="1" applyBorder="1" applyAlignment="1">
      <alignment horizontal="center"/>
    </xf>
    <xf numFmtId="2" fontId="2" fillId="0" borderId="10" xfId="0" applyNumberFormat="1" applyFont="1" applyFill="1" applyBorder="1" applyAlignment="1">
      <alignment horizontal="center"/>
    </xf>
    <xf numFmtId="173" fontId="2" fillId="0" borderId="10" xfId="0" applyNumberFormat="1" applyFont="1" applyFill="1" applyBorder="1" applyAlignment="1">
      <alignment horizontal="center"/>
    </xf>
    <xf numFmtId="0" fontId="1" fillId="0" borderId="13" xfId="0" applyFont="1" applyFill="1" applyBorder="1" applyAlignment="1" quotePrefix="1">
      <alignment horizontal="left"/>
    </xf>
    <xf numFmtId="0" fontId="1" fillId="0" borderId="10" xfId="0" applyFont="1" applyFill="1" applyBorder="1" applyAlignment="1">
      <alignment horizontal="justify" wrapText="1"/>
    </xf>
    <xf numFmtId="2" fontId="1" fillId="0" borderId="14" xfId="0" applyNumberFormat="1" applyFont="1" applyFill="1" applyBorder="1" applyAlignment="1">
      <alignment horizontal="center"/>
    </xf>
    <xf numFmtId="0" fontId="1" fillId="0" borderId="10" xfId="0" applyFont="1" applyFill="1" applyBorder="1" applyAlignment="1" quotePrefix="1">
      <alignment horizontal="left"/>
    </xf>
    <xf numFmtId="0" fontId="1" fillId="0" borderId="10" xfId="0" applyFont="1" applyFill="1" applyBorder="1" applyAlignment="1">
      <alignment horizontal="left"/>
    </xf>
    <xf numFmtId="0" fontId="1" fillId="0" borderId="10" xfId="53" applyFont="1" applyFill="1" applyBorder="1" applyAlignment="1" applyProtection="1">
      <alignment vertical="center" wrapText="1"/>
      <protection/>
    </xf>
    <xf numFmtId="0" fontId="1" fillId="0" borderId="1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4" xfId="52"/>
    <cellStyle name="Обычный_ZV1PIV98"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H99"/>
  <sheetViews>
    <sheetView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D102" sqref="D102"/>
    </sheetView>
  </sheetViews>
  <sheetFormatPr defaultColWidth="9.00390625" defaultRowHeight="12.75"/>
  <cols>
    <col min="1" max="1" width="8.125" style="1" customWidth="1"/>
    <col min="2" max="2" width="51.625" style="1" customWidth="1"/>
    <col min="3" max="3" width="14.875" style="1" customWidth="1"/>
    <col min="4" max="4" width="15.375" style="1" bestFit="1" customWidth="1"/>
    <col min="5" max="6" width="14.375" style="1" bestFit="1" customWidth="1"/>
    <col min="7" max="7" width="15.625" style="1" customWidth="1"/>
    <col min="8" max="16384" width="9.125" style="1" customWidth="1"/>
  </cols>
  <sheetData>
    <row r="2" spans="1:8" ht="18.75">
      <c r="A2" s="22" t="s">
        <v>180</v>
      </c>
      <c r="B2" s="22"/>
      <c r="C2" s="22"/>
      <c r="D2" s="22"/>
      <c r="E2" s="22"/>
      <c r="F2" s="22"/>
      <c r="G2" s="22"/>
      <c r="H2" s="22"/>
    </row>
    <row r="3" spans="1:8" ht="15.75">
      <c r="A3" s="23" t="s">
        <v>0</v>
      </c>
      <c r="B3" s="23"/>
      <c r="C3" s="23"/>
      <c r="D3" s="23"/>
      <c r="E3" s="23"/>
      <c r="F3" s="23"/>
      <c r="G3" s="23"/>
      <c r="H3" s="23"/>
    </row>
    <row r="4" ht="15.75">
      <c r="G4" s="8" t="s">
        <v>175</v>
      </c>
    </row>
    <row r="5" spans="1:7" ht="181.5" customHeight="1">
      <c r="A5" s="3" t="s">
        <v>167</v>
      </c>
      <c r="B5" s="3" t="s">
        <v>168</v>
      </c>
      <c r="C5" s="16" t="s">
        <v>181</v>
      </c>
      <c r="D5" s="16" t="s">
        <v>162</v>
      </c>
      <c r="E5" s="16" t="s">
        <v>182</v>
      </c>
      <c r="F5" s="3" t="s">
        <v>163</v>
      </c>
      <c r="G5" s="4" t="s">
        <v>183</v>
      </c>
    </row>
    <row r="6" spans="1:7" ht="15.75">
      <c r="A6" s="2">
        <v>1</v>
      </c>
      <c r="B6" s="2">
        <v>2</v>
      </c>
      <c r="C6" s="2">
        <v>3</v>
      </c>
      <c r="D6" s="2">
        <v>4</v>
      </c>
      <c r="E6" s="2">
        <v>6</v>
      </c>
      <c r="F6" s="2">
        <v>8</v>
      </c>
      <c r="G6" s="2">
        <v>9</v>
      </c>
    </row>
    <row r="7" spans="1:7" ht="21" customHeight="1">
      <c r="A7" s="5" t="s">
        <v>1</v>
      </c>
      <c r="B7" s="6" t="s">
        <v>2</v>
      </c>
      <c r="C7" s="17">
        <f>SUM(C8)</f>
        <v>1747145.55</v>
      </c>
      <c r="D7" s="18">
        <f>SUM(D8)</f>
        <v>2014000</v>
      </c>
      <c r="E7" s="17">
        <f>SUM(E8)</f>
        <v>1985148.26</v>
      </c>
      <c r="F7" s="19">
        <f aca="true" t="shared" si="0" ref="F7:F38">SUM(E7/D7*100)</f>
        <v>98.56744091360477</v>
      </c>
      <c r="G7" s="18">
        <f aca="true" t="shared" si="1" ref="G7:G38">SUM(E7-C7)</f>
        <v>238002.70999999996</v>
      </c>
    </row>
    <row r="8" spans="1:7" ht="62.25" customHeight="1">
      <c r="A8" s="25" t="s">
        <v>3</v>
      </c>
      <c r="B8" s="26" t="s">
        <v>4</v>
      </c>
      <c r="C8" s="27">
        <v>1747145.55</v>
      </c>
      <c r="D8" s="28">
        <v>2014000</v>
      </c>
      <c r="E8" s="28">
        <v>1985148.26</v>
      </c>
      <c r="F8" s="29">
        <f t="shared" si="0"/>
        <v>98.56744091360477</v>
      </c>
      <c r="G8" s="28">
        <f t="shared" si="1"/>
        <v>238002.70999999996</v>
      </c>
    </row>
    <row r="9" spans="1:7" ht="23.25" customHeight="1">
      <c r="A9" s="5" t="s">
        <v>5</v>
      </c>
      <c r="B9" s="6" t="s">
        <v>6</v>
      </c>
      <c r="C9" s="17">
        <f>SUM(C10:C20)</f>
        <v>113866894.06000002</v>
      </c>
      <c r="D9" s="18">
        <f>SUM(D10:D20)</f>
        <v>120924481.75000001</v>
      </c>
      <c r="E9" s="17">
        <f>SUM(E10:E20)</f>
        <v>118540404.18</v>
      </c>
      <c r="F9" s="19">
        <f t="shared" si="0"/>
        <v>98.02845748396189</v>
      </c>
      <c r="G9" s="18">
        <f t="shared" si="1"/>
        <v>4673510.11999999</v>
      </c>
    </row>
    <row r="10" spans="1:7" ht="76.5" customHeight="1">
      <c r="A10" s="25" t="s">
        <v>7</v>
      </c>
      <c r="B10" s="26" t="s">
        <v>8</v>
      </c>
      <c r="C10" s="27">
        <v>108457152.6</v>
      </c>
      <c r="D10" s="28">
        <v>114224202.9</v>
      </c>
      <c r="E10" s="28">
        <v>111883464.54</v>
      </c>
      <c r="F10" s="29">
        <f t="shared" si="0"/>
        <v>97.95075097871398</v>
      </c>
      <c r="G10" s="28">
        <f t="shared" si="1"/>
        <v>3426311.9400000125</v>
      </c>
    </row>
    <row r="11" spans="1:7" ht="33" customHeight="1">
      <c r="A11" s="25" t="s">
        <v>9</v>
      </c>
      <c r="B11" s="26" t="s">
        <v>10</v>
      </c>
      <c r="C11" s="30">
        <v>652997.82</v>
      </c>
      <c r="D11" s="28">
        <v>830000</v>
      </c>
      <c r="E11" s="28">
        <v>821548.32</v>
      </c>
      <c r="F11" s="29">
        <f t="shared" si="0"/>
        <v>98.98172530120482</v>
      </c>
      <c r="G11" s="28">
        <f t="shared" si="1"/>
        <v>168550.5</v>
      </c>
    </row>
    <row r="12" spans="1:7" ht="82.5" customHeight="1">
      <c r="A12" s="25" t="s">
        <v>11</v>
      </c>
      <c r="B12" s="26" t="s">
        <v>12</v>
      </c>
      <c r="C12" s="31">
        <v>179040.01</v>
      </c>
      <c r="D12" s="28">
        <v>384300</v>
      </c>
      <c r="E12" s="28">
        <v>363571.29</v>
      </c>
      <c r="F12" s="29">
        <f t="shared" si="0"/>
        <v>94.60611241217798</v>
      </c>
      <c r="G12" s="28">
        <f t="shared" si="1"/>
        <v>184531.27999999997</v>
      </c>
    </row>
    <row r="13" spans="1:7" ht="47.25" customHeight="1">
      <c r="A13" s="25" t="s">
        <v>13</v>
      </c>
      <c r="B13" s="26" t="s">
        <v>14</v>
      </c>
      <c r="C13" s="30">
        <v>1535448.92</v>
      </c>
      <c r="D13" s="28">
        <v>1974179.71</v>
      </c>
      <c r="E13" s="28">
        <v>1961111.91</v>
      </c>
      <c r="F13" s="29">
        <f t="shared" si="0"/>
        <v>99.33806431431715</v>
      </c>
      <c r="G13" s="28">
        <f t="shared" si="1"/>
        <v>425662.99</v>
      </c>
    </row>
    <row r="14" spans="1:7" ht="66" customHeight="1">
      <c r="A14" s="25" t="s">
        <v>15</v>
      </c>
      <c r="B14" s="26" t="s">
        <v>16</v>
      </c>
      <c r="C14" s="30">
        <v>140240.09</v>
      </c>
      <c r="D14" s="28">
        <v>150000</v>
      </c>
      <c r="E14" s="28">
        <v>150000</v>
      </c>
      <c r="F14" s="29">
        <f t="shared" si="0"/>
        <v>100</v>
      </c>
      <c r="G14" s="28">
        <f t="shared" si="1"/>
        <v>9759.910000000003</v>
      </c>
    </row>
    <row r="15" spans="1:7" ht="35.25" customHeight="1">
      <c r="A15" s="25" t="s">
        <v>17</v>
      </c>
      <c r="B15" s="26" t="s">
        <v>18</v>
      </c>
      <c r="C15" s="30">
        <v>961733.29</v>
      </c>
      <c r="D15" s="28">
        <v>1233266.68</v>
      </c>
      <c r="E15" s="28">
        <v>1232996.68</v>
      </c>
      <c r="F15" s="29">
        <f t="shared" si="0"/>
        <v>99.97810692493533</v>
      </c>
      <c r="G15" s="28">
        <f t="shared" si="1"/>
        <v>271263.3899999999</v>
      </c>
    </row>
    <row r="16" spans="1:7" ht="24" customHeight="1">
      <c r="A16" s="25" t="s">
        <v>19</v>
      </c>
      <c r="B16" s="26" t="s">
        <v>20</v>
      </c>
      <c r="C16" s="30">
        <v>1153144.9</v>
      </c>
      <c r="D16" s="28">
        <v>1216111.25</v>
      </c>
      <c r="E16" s="28">
        <v>1215784.69</v>
      </c>
      <c r="F16" s="29">
        <f t="shared" si="0"/>
        <v>99.97314719356473</v>
      </c>
      <c r="G16" s="28">
        <f t="shared" si="1"/>
        <v>62639.79000000004</v>
      </c>
    </row>
    <row r="17" spans="1:7" ht="31.5">
      <c r="A17" s="25" t="s">
        <v>21</v>
      </c>
      <c r="B17" s="26" t="s">
        <v>22</v>
      </c>
      <c r="C17" s="30">
        <v>595200.59</v>
      </c>
      <c r="D17" s="28">
        <v>654685.23</v>
      </c>
      <c r="E17" s="28">
        <v>654388.25</v>
      </c>
      <c r="F17" s="29">
        <f t="shared" si="0"/>
        <v>99.95463774247665</v>
      </c>
      <c r="G17" s="28">
        <f t="shared" si="1"/>
        <v>59187.66000000003</v>
      </c>
    </row>
    <row r="18" spans="1:7" ht="15.75">
      <c r="A18" s="25" t="s">
        <v>23</v>
      </c>
      <c r="B18" s="26" t="s">
        <v>24</v>
      </c>
      <c r="C18" s="30">
        <v>80385.84</v>
      </c>
      <c r="D18" s="28">
        <v>124635.98</v>
      </c>
      <c r="E18" s="28">
        <v>124518.5</v>
      </c>
      <c r="F18" s="29">
        <f t="shared" si="0"/>
        <v>99.90574150417882</v>
      </c>
      <c r="G18" s="28">
        <f t="shared" si="1"/>
        <v>44132.66</v>
      </c>
    </row>
    <row r="19" spans="1:7" ht="15.75">
      <c r="A19" s="25" t="s">
        <v>25</v>
      </c>
      <c r="B19" s="26" t="s">
        <v>26</v>
      </c>
      <c r="C19" s="30">
        <v>69920</v>
      </c>
      <c r="D19" s="28">
        <v>115000</v>
      </c>
      <c r="E19" s="28">
        <v>114920</v>
      </c>
      <c r="F19" s="29">
        <f t="shared" si="0"/>
        <v>99.93043478260869</v>
      </c>
      <c r="G19" s="28">
        <f t="shared" si="1"/>
        <v>45000</v>
      </c>
    </row>
    <row r="20" spans="1:7" ht="47.25" customHeight="1">
      <c r="A20" s="25" t="s">
        <v>27</v>
      </c>
      <c r="B20" s="26" t="s">
        <v>28</v>
      </c>
      <c r="C20" s="30">
        <v>41630</v>
      </c>
      <c r="D20" s="28">
        <v>18100</v>
      </c>
      <c r="E20" s="28">
        <v>18100</v>
      </c>
      <c r="F20" s="29">
        <f t="shared" si="0"/>
        <v>100</v>
      </c>
      <c r="G20" s="28">
        <f t="shared" si="1"/>
        <v>-23530</v>
      </c>
    </row>
    <row r="21" spans="1:7" ht="15.75">
      <c r="A21" s="5" t="s">
        <v>29</v>
      </c>
      <c r="B21" s="6" t="s">
        <v>30</v>
      </c>
      <c r="C21" s="17">
        <f>SUM(C22:C29)</f>
        <v>107359568.28</v>
      </c>
      <c r="D21" s="18">
        <f>SUM(D22:D29)</f>
        <v>153825413.25</v>
      </c>
      <c r="E21" s="18">
        <f>SUM(E22:E29)</f>
        <v>151693430.75</v>
      </c>
      <c r="F21" s="19">
        <f t="shared" si="0"/>
        <v>98.61402452627573</v>
      </c>
      <c r="G21" s="18">
        <f t="shared" si="1"/>
        <v>44333862.47</v>
      </c>
    </row>
    <row r="22" spans="1:7" ht="31.5">
      <c r="A22" s="25" t="s">
        <v>31</v>
      </c>
      <c r="B22" s="26" t="s">
        <v>32</v>
      </c>
      <c r="C22" s="27">
        <v>67362135.39</v>
      </c>
      <c r="D22" s="28">
        <v>93610084.58</v>
      </c>
      <c r="E22" s="28">
        <v>93541237.86</v>
      </c>
      <c r="F22" s="29">
        <f t="shared" si="0"/>
        <v>99.92645373593146</v>
      </c>
      <c r="G22" s="28">
        <f t="shared" si="1"/>
        <v>26179102.47</v>
      </c>
    </row>
    <row r="23" spans="1:7" ht="30.75" customHeight="1">
      <c r="A23" s="25" t="s">
        <v>33</v>
      </c>
      <c r="B23" s="26" t="s">
        <v>34</v>
      </c>
      <c r="C23" s="30">
        <v>12363581.5</v>
      </c>
      <c r="D23" s="28">
        <v>18862659.91</v>
      </c>
      <c r="E23" s="28">
        <v>18861660.28</v>
      </c>
      <c r="F23" s="29">
        <f t="shared" si="0"/>
        <v>99.9947004823033</v>
      </c>
      <c r="G23" s="28">
        <f t="shared" si="1"/>
        <v>6498078.780000001</v>
      </c>
    </row>
    <row r="24" spans="1:7" ht="25.5" customHeight="1">
      <c r="A24" s="25" t="s">
        <v>35</v>
      </c>
      <c r="B24" s="26" t="s">
        <v>36</v>
      </c>
      <c r="C24" s="30">
        <v>999542.29</v>
      </c>
      <c r="D24" s="28">
        <v>1105564.99</v>
      </c>
      <c r="E24" s="28">
        <v>1102614.85</v>
      </c>
      <c r="F24" s="29">
        <f t="shared" si="0"/>
        <v>99.7331554429921</v>
      </c>
      <c r="G24" s="28">
        <f t="shared" si="1"/>
        <v>103072.56000000006</v>
      </c>
    </row>
    <row r="25" spans="1:7" ht="22.5" customHeight="1">
      <c r="A25" s="25" t="s">
        <v>37</v>
      </c>
      <c r="B25" s="26" t="s">
        <v>38</v>
      </c>
      <c r="C25" s="30">
        <v>4321899.17</v>
      </c>
      <c r="D25" s="28">
        <v>5790374.59</v>
      </c>
      <c r="E25" s="28">
        <v>5789776.19</v>
      </c>
      <c r="F25" s="29">
        <f t="shared" si="0"/>
        <v>99.98966560814506</v>
      </c>
      <c r="G25" s="28">
        <f t="shared" si="1"/>
        <v>1467877.0200000005</v>
      </c>
    </row>
    <row r="26" spans="1:7" ht="19.5" customHeight="1">
      <c r="A26" s="25" t="s">
        <v>39</v>
      </c>
      <c r="B26" s="26" t="s">
        <v>40</v>
      </c>
      <c r="C26" s="30">
        <v>22192409.93</v>
      </c>
      <c r="D26" s="28">
        <v>32129829.18</v>
      </c>
      <c r="E26" s="28">
        <v>31374076.29</v>
      </c>
      <c r="F26" s="29">
        <f t="shared" si="0"/>
        <v>97.64781541238185</v>
      </c>
      <c r="G26" s="28">
        <f t="shared" si="1"/>
        <v>9181666.36</v>
      </c>
    </row>
    <row r="27" spans="1:7" ht="31.5">
      <c r="A27" s="25" t="s">
        <v>41</v>
      </c>
      <c r="B27" s="26" t="s">
        <v>42</v>
      </c>
      <c r="C27" s="28">
        <v>20000</v>
      </c>
      <c r="D27" s="28">
        <v>70000</v>
      </c>
      <c r="E27" s="28">
        <v>67004.07</v>
      </c>
      <c r="F27" s="29">
        <f t="shared" si="0"/>
        <v>95.7201</v>
      </c>
      <c r="G27" s="28">
        <f t="shared" si="1"/>
        <v>47004.07000000001</v>
      </c>
    </row>
    <row r="28" spans="1:7" ht="31.5">
      <c r="A28" s="25" t="s">
        <v>43</v>
      </c>
      <c r="B28" s="26" t="s">
        <v>44</v>
      </c>
      <c r="C28" s="28">
        <v>20000</v>
      </c>
      <c r="D28" s="28">
        <v>30000</v>
      </c>
      <c r="E28" s="28">
        <v>30000</v>
      </c>
      <c r="F28" s="29">
        <f t="shared" si="0"/>
        <v>100</v>
      </c>
      <c r="G28" s="28">
        <f t="shared" si="1"/>
        <v>10000</v>
      </c>
    </row>
    <row r="29" spans="1:7" ht="20.25" customHeight="1">
      <c r="A29" s="25" t="s">
        <v>45</v>
      </c>
      <c r="B29" s="26" t="s">
        <v>46</v>
      </c>
      <c r="C29" s="30">
        <v>80000</v>
      </c>
      <c r="D29" s="28">
        <v>2226900</v>
      </c>
      <c r="E29" s="28">
        <v>927061.21</v>
      </c>
      <c r="F29" s="29">
        <f t="shared" si="0"/>
        <v>41.6301230409987</v>
      </c>
      <c r="G29" s="28">
        <f t="shared" si="1"/>
        <v>847061.21</v>
      </c>
    </row>
    <row r="30" spans="1:7" ht="15.75">
      <c r="A30" s="5" t="s">
        <v>47</v>
      </c>
      <c r="B30" s="6" t="s">
        <v>48</v>
      </c>
      <c r="C30" s="17">
        <f>SUM(C31:C66)</f>
        <v>314957510.66</v>
      </c>
      <c r="D30" s="18">
        <f>SUM(D31:D66)</f>
        <v>433279461.51000005</v>
      </c>
      <c r="E30" s="18">
        <f>SUM(E31:E66)</f>
        <v>429517665.48999995</v>
      </c>
      <c r="F30" s="19">
        <f t="shared" si="0"/>
        <v>99.13178529005505</v>
      </c>
      <c r="G30" s="18">
        <f t="shared" si="1"/>
        <v>114560154.82999992</v>
      </c>
    </row>
    <row r="31" spans="1:7" ht="94.5" customHeight="1">
      <c r="A31" s="25" t="s">
        <v>49</v>
      </c>
      <c r="B31" s="26" t="s">
        <v>164</v>
      </c>
      <c r="C31" s="27">
        <v>13869864.08</v>
      </c>
      <c r="D31" s="28">
        <v>5322820.87</v>
      </c>
      <c r="E31" s="28">
        <v>5322820.87</v>
      </c>
      <c r="F31" s="29">
        <f t="shared" si="0"/>
        <v>100</v>
      </c>
      <c r="G31" s="28">
        <f t="shared" si="1"/>
        <v>-8547043.21</v>
      </c>
    </row>
    <row r="32" spans="1:7" ht="109.5" customHeight="1">
      <c r="A32" s="25" t="s">
        <v>50</v>
      </c>
      <c r="B32" s="26" t="s">
        <v>165</v>
      </c>
      <c r="C32" s="30">
        <v>414821.36</v>
      </c>
      <c r="D32" s="28">
        <v>141720.36</v>
      </c>
      <c r="E32" s="28">
        <v>141720.36</v>
      </c>
      <c r="F32" s="29">
        <f t="shared" si="0"/>
        <v>100</v>
      </c>
      <c r="G32" s="28">
        <f t="shared" si="1"/>
        <v>-273101</v>
      </c>
    </row>
    <row r="33" spans="1:7" ht="96" customHeight="1">
      <c r="A33" s="25" t="s">
        <v>51</v>
      </c>
      <c r="B33" s="26" t="s">
        <v>52</v>
      </c>
      <c r="C33" s="30">
        <v>286812.29</v>
      </c>
      <c r="D33" s="28">
        <v>131627.51</v>
      </c>
      <c r="E33" s="28">
        <v>131627.51</v>
      </c>
      <c r="F33" s="29">
        <f t="shared" si="0"/>
        <v>100</v>
      </c>
      <c r="G33" s="28">
        <f t="shared" si="1"/>
        <v>-155184.77999999997</v>
      </c>
    </row>
    <row r="34" spans="1:7" ht="186" customHeight="1">
      <c r="A34" s="25" t="s">
        <v>53</v>
      </c>
      <c r="B34" s="32" t="s">
        <v>166</v>
      </c>
      <c r="C34" s="30">
        <v>4132042.6</v>
      </c>
      <c r="D34" s="28">
        <v>1944161.59</v>
      </c>
      <c r="E34" s="28">
        <v>1944161.59</v>
      </c>
      <c r="F34" s="29">
        <f t="shared" si="0"/>
        <v>100</v>
      </c>
      <c r="G34" s="28">
        <f t="shared" si="1"/>
        <v>-2187881.01</v>
      </c>
    </row>
    <row r="35" spans="1:7" ht="33.75" customHeight="1">
      <c r="A35" s="25" t="s">
        <v>54</v>
      </c>
      <c r="B35" s="26" t="s">
        <v>55</v>
      </c>
      <c r="C35" s="30">
        <v>2795923.36</v>
      </c>
      <c r="D35" s="28">
        <v>1502702.23</v>
      </c>
      <c r="E35" s="28">
        <v>1502702.23</v>
      </c>
      <c r="F35" s="29">
        <f t="shared" si="0"/>
        <v>100</v>
      </c>
      <c r="G35" s="28">
        <f t="shared" si="1"/>
        <v>-1293221.13</v>
      </c>
    </row>
    <row r="36" spans="1:7" ht="31.5">
      <c r="A36" s="25" t="s">
        <v>56</v>
      </c>
      <c r="B36" s="26" t="s">
        <v>57</v>
      </c>
      <c r="C36" s="30">
        <v>117729611.32</v>
      </c>
      <c r="D36" s="28">
        <v>226962292.28</v>
      </c>
      <c r="E36" s="28">
        <v>226962292.28</v>
      </c>
      <c r="F36" s="29">
        <f t="shared" si="0"/>
        <v>100</v>
      </c>
      <c r="G36" s="28">
        <f t="shared" si="1"/>
        <v>109232680.96000001</v>
      </c>
    </row>
    <row r="37" spans="1:7" ht="125.25" customHeight="1">
      <c r="A37" s="25" t="s">
        <v>58</v>
      </c>
      <c r="B37" s="26" t="s">
        <v>169</v>
      </c>
      <c r="C37" s="30">
        <v>278007.55</v>
      </c>
      <c r="D37" s="28">
        <v>185438.46</v>
      </c>
      <c r="E37" s="28">
        <v>185438.46</v>
      </c>
      <c r="F37" s="29">
        <f t="shared" si="0"/>
        <v>100</v>
      </c>
      <c r="G37" s="28">
        <f t="shared" si="1"/>
        <v>-92569.09</v>
      </c>
    </row>
    <row r="38" spans="1:7" ht="201" customHeight="1">
      <c r="A38" s="25" t="s">
        <v>59</v>
      </c>
      <c r="B38" s="26" t="s">
        <v>170</v>
      </c>
      <c r="C38" s="30">
        <v>3000</v>
      </c>
      <c r="D38" s="28">
        <v>4243</v>
      </c>
      <c r="E38" s="28">
        <v>4243</v>
      </c>
      <c r="F38" s="29">
        <f t="shared" si="0"/>
        <v>100</v>
      </c>
      <c r="G38" s="28">
        <f t="shared" si="1"/>
        <v>1243</v>
      </c>
    </row>
    <row r="39" spans="1:7" ht="91.5" customHeight="1">
      <c r="A39" s="25" t="s">
        <v>60</v>
      </c>
      <c r="B39" s="26" t="s">
        <v>61</v>
      </c>
      <c r="C39" s="30">
        <v>3000</v>
      </c>
      <c r="D39" s="28">
        <v>4324</v>
      </c>
      <c r="E39" s="28">
        <v>4324</v>
      </c>
      <c r="F39" s="29">
        <f aca="true" t="shared" si="2" ref="F39:F70">SUM(E39/D39*100)</f>
        <v>100</v>
      </c>
      <c r="G39" s="28">
        <f aca="true" t="shared" si="3" ref="G39:G70">SUM(E39-C39)</f>
        <v>1324</v>
      </c>
    </row>
    <row r="40" spans="1:7" ht="108.75" customHeight="1">
      <c r="A40" s="25" t="s">
        <v>62</v>
      </c>
      <c r="B40" s="26" t="s">
        <v>171</v>
      </c>
      <c r="C40" s="30">
        <v>18000</v>
      </c>
      <c r="D40" s="28">
        <v>12972</v>
      </c>
      <c r="E40" s="28">
        <v>12972</v>
      </c>
      <c r="F40" s="29">
        <f t="shared" si="2"/>
        <v>100</v>
      </c>
      <c r="G40" s="28">
        <f t="shared" si="3"/>
        <v>-5028</v>
      </c>
    </row>
    <row r="41" spans="1:7" ht="36" customHeight="1">
      <c r="A41" s="25" t="s">
        <v>63</v>
      </c>
      <c r="B41" s="26" t="s">
        <v>64</v>
      </c>
      <c r="C41" s="30">
        <v>81752.28</v>
      </c>
      <c r="D41" s="28">
        <v>78678.68</v>
      </c>
      <c r="E41" s="28">
        <v>78678.68</v>
      </c>
      <c r="F41" s="29">
        <f t="shared" si="2"/>
        <v>100</v>
      </c>
      <c r="G41" s="28">
        <f t="shared" si="3"/>
        <v>-3073.600000000006</v>
      </c>
    </row>
    <row r="42" spans="1:7" ht="66" customHeight="1">
      <c r="A42" s="25" t="s">
        <v>65</v>
      </c>
      <c r="B42" s="26" t="s">
        <v>66</v>
      </c>
      <c r="C42" s="30">
        <v>1297334.43</v>
      </c>
      <c r="D42" s="28">
        <v>1800033.86</v>
      </c>
      <c r="E42" s="28">
        <v>1800033.86</v>
      </c>
      <c r="F42" s="29">
        <f t="shared" si="2"/>
        <v>100</v>
      </c>
      <c r="G42" s="28">
        <f t="shared" si="3"/>
        <v>502699.43000000017</v>
      </c>
    </row>
    <row r="43" spans="1:7" ht="31.5">
      <c r="A43" s="25" t="s">
        <v>67</v>
      </c>
      <c r="B43" s="26" t="s">
        <v>68</v>
      </c>
      <c r="C43" s="30">
        <v>1277560.62</v>
      </c>
      <c r="D43" s="28">
        <v>1350500</v>
      </c>
      <c r="E43" s="28">
        <v>1205413.01</v>
      </c>
      <c r="F43" s="29">
        <f t="shared" si="2"/>
        <v>89.25679452054794</v>
      </c>
      <c r="G43" s="28">
        <f t="shared" si="3"/>
        <v>-72147.6100000001</v>
      </c>
    </row>
    <row r="44" spans="1:7" ht="37.5" customHeight="1">
      <c r="A44" s="25" t="s">
        <v>69</v>
      </c>
      <c r="B44" s="26" t="s">
        <v>70</v>
      </c>
      <c r="C44" s="30">
        <v>749306.03</v>
      </c>
      <c r="D44" s="28">
        <v>112249.62</v>
      </c>
      <c r="E44" s="28">
        <v>112249.62</v>
      </c>
      <c r="F44" s="29">
        <f t="shared" si="2"/>
        <v>100</v>
      </c>
      <c r="G44" s="28">
        <f t="shared" si="3"/>
        <v>-637056.41</v>
      </c>
    </row>
    <row r="45" spans="1:7" ht="24" customHeight="1">
      <c r="A45" s="25" t="s">
        <v>71</v>
      </c>
      <c r="B45" s="26" t="s">
        <v>72</v>
      </c>
      <c r="C45" s="30">
        <v>66823024.25</v>
      </c>
      <c r="D45" s="28">
        <v>69730000</v>
      </c>
      <c r="E45" s="28">
        <v>67991333.68</v>
      </c>
      <c r="F45" s="29">
        <f t="shared" si="2"/>
        <v>97.50657346909509</v>
      </c>
      <c r="G45" s="28">
        <f t="shared" si="3"/>
        <v>1168309.4300000072</v>
      </c>
    </row>
    <row r="46" spans="1:7" ht="37.5" customHeight="1">
      <c r="A46" s="25" t="s">
        <v>73</v>
      </c>
      <c r="B46" s="26" t="s">
        <v>74</v>
      </c>
      <c r="C46" s="30">
        <v>2441731.75</v>
      </c>
      <c r="D46" s="28">
        <v>2755000</v>
      </c>
      <c r="E46" s="28">
        <v>2633772.07</v>
      </c>
      <c r="F46" s="29">
        <f t="shared" si="2"/>
        <v>95.59971215970961</v>
      </c>
      <c r="G46" s="28">
        <f t="shared" si="3"/>
        <v>192040.31999999983</v>
      </c>
    </row>
    <row r="47" spans="1:7" ht="19.5" customHeight="1">
      <c r="A47" s="25" t="s">
        <v>75</v>
      </c>
      <c r="B47" s="26" t="s">
        <v>76</v>
      </c>
      <c r="C47" s="30">
        <v>12534174</v>
      </c>
      <c r="D47" s="28">
        <v>16206500</v>
      </c>
      <c r="E47" s="28">
        <v>15710388.52</v>
      </c>
      <c r="F47" s="29">
        <f t="shared" si="2"/>
        <v>96.93881171135038</v>
      </c>
      <c r="G47" s="28">
        <f t="shared" si="3"/>
        <v>3176214.5199999996</v>
      </c>
    </row>
    <row r="48" spans="1:7" ht="24.75" customHeight="1">
      <c r="A48" s="25" t="s">
        <v>77</v>
      </c>
      <c r="B48" s="26" t="s">
        <v>78</v>
      </c>
      <c r="C48" s="30">
        <v>385199.35</v>
      </c>
      <c r="D48" s="28">
        <v>500300</v>
      </c>
      <c r="E48" s="28">
        <v>317149.07</v>
      </c>
      <c r="F48" s="29">
        <f t="shared" si="2"/>
        <v>63.39177893264042</v>
      </c>
      <c r="G48" s="28">
        <f t="shared" si="3"/>
        <v>-68050.27999999997</v>
      </c>
    </row>
    <row r="49" spans="1:7" ht="21.75" customHeight="1">
      <c r="A49" s="25" t="s">
        <v>79</v>
      </c>
      <c r="B49" s="26" t="s">
        <v>80</v>
      </c>
      <c r="C49" s="30">
        <v>13760</v>
      </c>
      <c r="D49" s="28">
        <v>38040</v>
      </c>
      <c r="E49" s="28">
        <v>37840</v>
      </c>
      <c r="F49" s="29">
        <f t="shared" si="2"/>
        <v>99.47423764458465</v>
      </c>
      <c r="G49" s="28">
        <f t="shared" si="3"/>
        <v>24080</v>
      </c>
    </row>
    <row r="50" spans="1:7" ht="37.5" customHeight="1">
      <c r="A50" s="25" t="s">
        <v>81</v>
      </c>
      <c r="B50" s="26" t="s">
        <v>82</v>
      </c>
      <c r="C50" s="30">
        <v>57331143.03</v>
      </c>
      <c r="D50" s="28">
        <v>65660928.73</v>
      </c>
      <c r="E50" s="28">
        <v>64824726.76</v>
      </c>
      <c r="F50" s="29">
        <f t="shared" si="2"/>
        <v>98.72648470532836</v>
      </c>
      <c r="G50" s="28">
        <f t="shared" si="3"/>
        <v>7493583.729999997</v>
      </c>
    </row>
    <row r="51" spans="1:7" ht="36.75" customHeight="1">
      <c r="A51" s="25" t="s">
        <v>83</v>
      </c>
      <c r="B51" s="26" t="s">
        <v>84</v>
      </c>
      <c r="C51" s="30">
        <v>21373299.87</v>
      </c>
      <c r="D51" s="28">
        <v>26020481.65</v>
      </c>
      <c r="E51" s="28">
        <v>25926648.51</v>
      </c>
      <c r="F51" s="29">
        <f t="shared" si="2"/>
        <v>99.63938738236232</v>
      </c>
      <c r="G51" s="28">
        <f t="shared" si="3"/>
        <v>4553348.640000001</v>
      </c>
    </row>
    <row r="52" spans="1:7" ht="50.25" customHeight="1">
      <c r="A52" s="25" t="s">
        <v>85</v>
      </c>
      <c r="B52" s="26" t="s">
        <v>86</v>
      </c>
      <c r="C52" s="30">
        <v>26913.12</v>
      </c>
      <c r="D52" s="28">
        <v>29400</v>
      </c>
      <c r="E52" s="28">
        <v>29400</v>
      </c>
      <c r="F52" s="29">
        <f t="shared" si="2"/>
        <v>100</v>
      </c>
      <c r="G52" s="28">
        <f t="shared" si="3"/>
        <v>2486.880000000001</v>
      </c>
    </row>
    <row r="53" spans="1:7" ht="33" customHeight="1">
      <c r="A53" s="25" t="s">
        <v>87</v>
      </c>
      <c r="B53" s="26" t="s">
        <v>88</v>
      </c>
      <c r="C53" s="30">
        <v>2807362.1</v>
      </c>
      <c r="D53" s="28">
        <v>3406000</v>
      </c>
      <c r="E53" s="28">
        <v>3289266.76</v>
      </c>
      <c r="F53" s="29">
        <f t="shared" si="2"/>
        <v>96.57271755725189</v>
      </c>
      <c r="G53" s="28">
        <f t="shared" si="3"/>
        <v>481904.6599999997</v>
      </c>
    </row>
    <row r="54" spans="1:7" ht="31.5">
      <c r="A54" s="25" t="s">
        <v>89</v>
      </c>
      <c r="B54" s="26" t="s">
        <v>90</v>
      </c>
      <c r="C54" s="30">
        <v>0</v>
      </c>
      <c r="D54" s="28">
        <v>7000</v>
      </c>
      <c r="E54" s="28">
        <v>0</v>
      </c>
      <c r="F54" s="29">
        <f t="shared" si="2"/>
        <v>0</v>
      </c>
      <c r="G54" s="28">
        <f t="shared" si="3"/>
        <v>0</v>
      </c>
    </row>
    <row r="55" spans="1:7" ht="68.25" customHeight="1">
      <c r="A55" s="25" t="s">
        <v>91</v>
      </c>
      <c r="B55" s="26" t="s">
        <v>92</v>
      </c>
      <c r="C55" s="30">
        <v>4780507.47</v>
      </c>
      <c r="D55" s="28">
        <v>5907724.67</v>
      </c>
      <c r="E55" s="28">
        <v>5907686.86</v>
      </c>
      <c r="F55" s="29">
        <f t="shared" si="2"/>
        <v>99.99935999048513</v>
      </c>
      <c r="G55" s="28">
        <f t="shared" si="3"/>
        <v>1127179.3900000006</v>
      </c>
    </row>
    <row r="56" spans="1:7" ht="31.5">
      <c r="A56" s="25" t="s">
        <v>93</v>
      </c>
      <c r="B56" s="26" t="s">
        <v>94</v>
      </c>
      <c r="C56" s="30">
        <v>676641.32</v>
      </c>
      <c r="D56" s="28">
        <v>994500</v>
      </c>
      <c r="E56" s="28">
        <v>994487.06</v>
      </c>
      <c r="F56" s="29">
        <f t="shared" si="2"/>
        <v>99.99869884364003</v>
      </c>
      <c r="G56" s="28">
        <f t="shared" si="3"/>
        <v>317845.7400000001</v>
      </c>
    </row>
    <row r="57" spans="1:7" ht="36" customHeight="1">
      <c r="A57" s="25" t="s">
        <v>95</v>
      </c>
      <c r="B57" s="26" t="s">
        <v>96</v>
      </c>
      <c r="C57" s="30">
        <v>132972.04</v>
      </c>
      <c r="D57" s="28">
        <v>90000</v>
      </c>
      <c r="E57" s="28">
        <v>89867.23</v>
      </c>
      <c r="F57" s="29">
        <f t="shared" si="2"/>
        <v>99.85247777777776</v>
      </c>
      <c r="G57" s="28">
        <f t="shared" si="3"/>
        <v>-43104.81000000001</v>
      </c>
    </row>
    <row r="58" spans="1:7" ht="15.75">
      <c r="A58" s="25" t="s">
        <v>97</v>
      </c>
      <c r="B58" s="26" t="s">
        <v>98</v>
      </c>
      <c r="C58" s="30">
        <v>490274.2</v>
      </c>
      <c r="D58" s="28">
        <v>705700</v>
      </c>
      <c r="E58" s="28">
        <v>704885.09</v>
      </c>
      <c r="F58" s="29">
        <f t="shared" si="2"/>
        <v>99.88452458551792</v>
      </c>
      <c r="G58" s="28">
        <f t="shared" si="3"/>
        <v>214610.88999999996</v>
      </c>
    </row>
    <row r="59" spans="1:7" ht="33.75" customHeight="1">
      <c r="A59" s="25" t="s">
        <v>99</v>
      </c>
      <c r="B59" s="26" t="s">
        <v>100</v>
      </c>
      <c r="C59" s="30">
        <v>29440</v>
      </c>
      <c r="D59" s="28">
        <v>20000</v>
      </c>
      <c r="E59" s="28">
        <v>19946.85</v>
      </c>
      <c r="F59" s="29">
        <f t="shared" si="2"/>
        <v>99.73424999999999</v>
      </c>
      <c r="G59" s="28">
        <f t="shared" si="3"/>
        <v>-9493.150000000001</v>
      </c>
    </row>
    <row r="60" spans="1:7" ht="49.5" customHeight="1">
      <c r="A60" s="25" t="s">
        <v>101</v>
      </c>
      <c r="B60" s="26" t="s">
        <v>102</v>
      </c>
      <c r="C60" s="30">
        <v>5282.9</v>
      </c>
      <c r="D60" s="28">
        <v>5287</v>
      </c>
      <c r="E60" s="28">
        <v>5287</v>
      </c>
      <c r="F60" s="29">
        <f t="shared" si="2"/>
        <v>100</v>
      </c>
      <c r="G60" s="28">
        <f t="shared" si="3"/>
        <v>4.100000000000364</v>
      </c>
    </row>
    <row r="61" spans="1:7" ht="79.5" customHeight="1">
      <c r="A61" s="25" t="s">
        <v>103</v>
      </c>
      <c r="B61" s="26" t="s">
        <v>104</v>
      </c>
      <c r="C61" s="29">
        <v>245616</v>
      </c>
      <c r="D61" s="28">
        <v>200000</v>
      </c>
      <c r="E61" s="28">
        <v>199563</v>
      </c>
      <c r="F61" s="29">
        <f t="shared" si="2"/>
        <v>99.7815</v>
      </c>
      <c r="G61" s="28">
        <f t="shared" si="3"/>
        <v>-46053</v>
      </c>
    </row>
    <row r="62" spans="1:7" ht="81" customHeight="1">
      <c r="A62" s="25" t="s">
        <v>105</v>
      </c>
      <c r="B62" s="26" t="s">
        <v>106</v>
      </c>
      <c r="C62" s="30">
        <v>41577.78</v>
      </c>
      <c r="D62" s="28">
        <v>31000</v>
      </c>
      <c r="E62" s="28">
        <v>23983.95</v>
      </c>
      <c r="F62" s="29">
        <f t="shared" si="2"/>
        <v>77.3675806451613</v>
      </c>
      <c r="G62" s="28">
        <f t="shared" si="3"/>
        <v>-17593.829999999998</v>
      </c>
    </row>
    <row r="63" spans="1:7" ht="86.25" customHeight="1">
      <c r="A63" s="25" t="s">
        <v>107</v>
      </c>
      <c r="B63" s="26" t="s">
        <v>108</v>
      </c>
      <c r="C63" s="30">
        <v>549397.5</v>
      </c>
      <c r="D63" s="28">
        <v>250000</v>
      </c>
      <c r="E63" s="28">
        <v>248155.25</v>
      </c>
      <c r="F63" s="29">
        <f t="shared" si="2"/>
        <v>99.2621</v>
      </c>
      <c r="G63" s="28">
        <f t="shared" si="3"/>
        <v>-301242.25</v>
      </c>
    </row>
    <row r="64" spans="1:7" ht="48" customHeight="1">
      <c r="A64" s="25" t="s">
        <v>109</v>
      </c>
      <c r="B64" s="26" t="s">
        <v>110</v>
      </c>
      <c r="C64" s="30">
        <v>25000</v>
      </c>
      <c r="D64" s="28">
        <v>30000</v>
      </c>
      <c r="E64" s="28">
        <v>30000</v>
      </c>
      <c r="F64" s="29">
        <f t="shared" si="2"/>
        <v>100</v>
      </c>
      <c r="G64" s="28">
        <f t="shared" si="3"/>
        <v>5000</v>
      </c>
    </row>
    <row r="65" spans="1:7" ht="26.25" customHeight="1">
      <c r="A65" s="25" t="s">
        <v>111</v>
      </c>
      <c r="B65" s="26" t="s">
        <v>112</v>
      </c>
      <c r="C65" s="30">
        <v>1025747.43</v>
      </c>
      <c r="D65" s="28">
        <v>745035</v>
      </c>
      <c r="E65" s="28">
        <v>738646.84</v>
      </c>
      <c r="F65" s="29">
        <f t="shared" si="2"/>
        <v>99.14256914104706</v>
      </c>
      <c r="G65" s="28">
        <f t="shared" si="3"/>
        <v>-287100.5900000001</v>
      </c>
    </row>
    <row r="66" spans="1:7" ht="15.75">
      <c r="A66" s="25" t="s">
        <v>113</v>
      </c>
      <c r="B66" s="26" t="s">
        <v>114</v>
      </c>
      <c r="C66" s="30">
        <v>281410.63</v>
      </c>
      <c r="D66" s="28">
        <v>392800</v>
      </c>
      <c r="E66" s="28">
        <v>385953.52</v>
      </c>
      <c r="F66" s="29">
        <f t="shared" si="2"/>
        <v>98.25700610997964</v>
      </c>
      <c r="G66" s="28">
        <f t="shared" si="3"/>
        <v>104542.89000000001</v>
      </c>
    </row>
    <row r="67" spans="1:7" ht="21.75" customHeight="1">
      <c r="A67" s="33" t="s">
        <v>115</v>
      </c>
      <c r="B67" s="34" t="s">
        <v>116</v>
      </c>
      <c r="C67" s="35">
        <f>SUM(C68:C73)</f>
        <v>11829709.290000001</v>
      </c>
      <c r="D67" s="36">
        <f>SUM(D68:D73)</f>
        <v>13221151.9</v>
      </c>
      <c r="E67" s="36">
        <f>SUM(E68:E73)</f>
        <v>13216773.79</v>
      </c>
      <c r="F67" s="37">
        <f t="shared" si="2"/>
        <v>99.96688556312554</v>
      </c>
      <c r="G67" s="36">
        <f t="shared" si="3"/>
        <v>1387064.4999999981</v>
      </c>
    </row>
    <row r="68" spans="1:7" ht="33.75" customHeight="1">
      <c r="A68" s="25" t="s">
        <v>117</v>
      </c>
      <c r="B68" s="26" t="s">
        <v>118</v>
      </c>
      <c r="C68" s="27">
        <v>407998.9</v>
      </c>
      <c r="D68" s="28">
        <v>680420</v>
      </c>
      <c r="E68" s="28">
        <v>680411.24</v>
      </c>
      <c r="F68" s="29">
        <f t="shared" si="2"/>
        <v>99.99871255988948</v>
      </c>
      <c r="G68" s="28">
        <f t="shared" si="3"/>
        <v>272412.33999999997</v>
      </c>
    </row>
    <row r="69" spans="1:7" ht="45.75" customHeight="1">
      <c r="A69" s="25" t="s">
        <v>119</v>
      </c>
      <c r="B69" s="26" t="s">
        <v>120</v>
      </c>
      <c r="C69" s="30">
        <v>255975</v>
      </c>
      <c r="D69" s="28">
        <v>258570</v>
      </c>
      <c r="E69" s="28">
        <v>258568.7</v>
      </c>
      <c r="F69" s="29">
        <f t="shared" si="2"/>
        <v>99.99949723479136</v>
      </c>
      <c r="G69" s="28">
        <f t="shared" si="3"/>
        <v>2593.7000000000116</v>
      </c>
    </row>
    <row r="70" spans="1:7" ht="15.75">
      <c r="A70" s="25" t="s">
        <v>121</v>
      </c>
      <c r="B70" s="26" t="s">
        <v>122</v>
      </c>
      <c r="C70" s="30">
        <v>4329040.23</v>
      </c>
      <c r="D70" s="28">
        <v>4248810</v>
      </c>
      <c r="E70" s="28">
        <v>4248592.07</v>
      </c>
      <c r="F70" s="29">
        <f t="shared" si="2"/>
        <v>99.99487079911788</v>
      </c>
      <c r="G70" s="28">
        <f t="shared" si="3"/>
        <v>-80448.16000000015</v>
      </c>
    </row>
    <row r="71" spans="1:7" ht="31.5" customHeight="1">
      <c r="A71" s="25" t="s">
        <v>123</v>
      </c>
      <c r="B71" s="26" t="s">
        <v>124</v>
      </c>
      <c r="C71" s="30">
        <v>2359577.23</v>
      </c>
      <c r="D71" s="28">
        <v>3416886.9</v>
      </c>
      <c r="E71" s="28">
        <v>3412979.32</v>
      </c>
      <c r="F71" s="29">
        <f aca="true" t="shared" si="4" ref="F71:F91">SUM(E71/D71*100)</f>
        <v>99.88563917640938</v>
      </c>
      <c r="G71" s="28">
        <f aca="true" t="shared" si="5" ref="G71:G93">SUM(E71-C71)</f>
        <v>1053402.0899999999</v>
      </c>
    </row>
    <row r="72" spans="1:7" ht="23.25" customHeight="1">
      <c r="A72" s="25" t="s">
        <v>125</v>
      </c>
      <c r="B72" s="26" t="s">
        <v>126</v>
      </c>
      <c r="C72" s="30">
        <v>4169136.14</v>
      </c>
      <c r="D72" s="28">
        <v>4242063</v>
      </c>
      <c r="E72" s="28">
        <v>4241821.44</v>
      </c>
      <c r="F72" s="29">
        <f t="shared" si="4"/>
        <v>99.99430560083621</v>
      </c>
      <c r="G72" s="28">
        <f t="shared" si="5"/>
        <v>72685.30000000028</v>
      </c>
    </row>
    <row r="73" spans="1:7" ht="24" customHeight="1">
      <c r="A73" s="25" t="s">
        <v>127</v>
      </c>
      <c r="B73" s="26" t="s">
        <v>128</v>
      </c>
      <c r="C73" s="30">
        <v>307981.79</v>
      </c>
      <c r="D73" s="28">
        <v>374402</v>
      </c>
      <c r="E73" s="28">
        <v>374401.02</v>
      </c>
      <c r="F73" s="29">
        <f t="shared" si="4"/>
        <v>99.9997382492615</v>
      </c>
      <c r="G73" s="28">
        <f t="shared" si="5"/>
        <v>66419.23000000004</v>
      </c>
    </row>
    <row r="74" spans="1:7" ht="25.5" customHeight="1">
      <c r="A74" s="5" t="s">
        <v>129</v>
      </c>
      <c r="B74" s="6" t="s">
        <v>130</v>
      </c>
      <c r="C74" s="17">
        <f>SUM(C75:C78)</f>
        <v>3502919.8499999996</v>
      </c>
      <c r="D74" s="18">
        <f>SUM(D75:D78)</f>
        <v>3726025.95</v>
      </c>
      <c r="E74" s="18">
        <f>SUM(E75:E78)</f>
        <v>3708098.6</v>
      </c>
      <c r="F74" s="19">
        <f t="shared" si="4"/>
        <v>99.51886137561657</v>
      </c>
      <c r="G74" s="18">
        <f t="shared" si="5"/>
        <v>205178.75000000047</v>
      </c>
    </row>
    <row r="75" spans="1:7" ht="36" customHeight="1">
      <c r="A75" s="25" t="s">
        <v>131</v>
      </c>
      <c r="B75" s="26" t="s">
        <v>132</v>
      </c>
      <c r="C75" s="27">
        <v>11090</v>
      </c>
      <c r="D75" s="28">
        <v>26745</v>
      </c>
      <c r="E75" s="28">
        <v>26745</v>
      </c>
      <c r="F75" s="29">
        <f t="shared" si="4"/>
        <v>100</v>
      </c>
      <c r="G75" s="28">
        <f t="shared" si="5"/>
        <v>15655</v>
      </c>
    </row>
    <row r="76" spans="1:7" ht="29.25" customHeight="1">
      <c r="A76" s="25" t="s">
        <v>133</v>
      </c>
      <c r="B76" s="26" t="s">
        <v>134</v>
      </c>
      <c r="C76" s="30">
        <v>1922956.17</v>
      </c>
      <c r="D76" s="28">
        <v>1633080.95</v>
      </c>
      <c r="E76" s="28">
        <v>1618080.29</v>
      </c>
      <c r="F76" s="29">
        <f t="shared" si="4"/>
        <v>99.08145031022498</v>
      </c>
      <c r="G76" s="28">
        <f t="shared" si="5"/>
        <v>-304875.8799999999</v>
      </c>
    </row>
    <row r="77" spans="1:7" ht="31.5" customHeight="1">
      <c r="A77" s="25" t="s">
        <v>135</v>
      </c>
      <c r="B77" s="26" t="s">
        <v>136</v>
      </c>
      <c r="C77" s="30">
        <v>781228.97</v>
      </c>
      <c r="D77" s="28">
        <v>1064000</v>
      </c>
      <c r="E77" s="28">
        <v>1064000</v>
      </c>
      <c r="F77" s="29">
        <f t="shared" si="4"/>
        <v>100</v>
      </c>
      <c r="G77" s="28">
        <f t="shared" si="5"/>
        <v>282771.03</v>
      </c>
    </row>
    <row r="78" spans="1:7" ht="15.75">
      <c r="A78" s="25" t="s">
        <v>137</v>
      </c>
      <c r="B78" s="26" t="s">
        <v>138</v>
      </c>
      <c r="C78" s="30">
        <v>787644.71</v>
      </c>
      <c r="D78" s="28">
        <v>1002200</v>
      </c>
      <c r="E78" s="28">
        <v>999273.31</v>
      </c>
      <c r="F78" s="29">
        <f t="shared" si="4"/>
        <v>99.70797345839154</v>
      </c>
      <c r="G78" s="28">
        <f t="shared" si="5"/>
        <v>211628.6000000001</v>
      </c>
    </row>
    <row r="79" spans="1:7" ht="15.75">
      <c r="A79" s="10">
        <v>7200</v>
      </c>
      <c r="B79" s="11" t="s">
        <v>176</v>
      </c>
      <c r="C79" s="18">
        <f>SUM(C80)</f>
        <v>100000</v>
      </c>
      <c r="D79" s="18">
        <f>SUM(D80)</f>
        <v>0</v>
      </c>
      <c r="E79" s="18">
        <f>SUM(E80)</f>
        <v>0</v>
      </c>
      <c r="F79" s="19">
        <v>0</v>
      </c>
      <c r="G79" s="18">
        <f t="shared" si="5"/>
        <v>-100000</v>
      </c>
    </row>
    <row r="80" spans="1:7" ht="15.75">
      <c r="A80" s="38">
        <v>7212</v>
      </c>
      <c r="B80" s="39" t="s">
        <v>177</v>
      </c>
      <c r="C80" s="40">
        <v>100000</v>
      </c>
      <c r="D80" s="28">
        <v>0</v>
      </c>
      <c r="E80" s="28">
        <v>0</v>
      </c>
      <c r="F80" s="29">
        <v>0</v>
      </c>
      <c r="G80" s="28">
        <f t="shared" si="5"/>
        <v>-100000</v>
      </c>
    </row>
    <row r="81" spans="1:7" ht="31.5">
      <c r="A81" s="5" t="s">
        <v>139</v>
      </c>
      <c r="B81" s="12" t="s">
        <v>140</v>
      </c>
      <c r="C81" s="18">
        <f>SUM(C82)</f>
        <v>4015</v>
      </c>
      <c r="D81" s="18">
        <f>SUM(D82)</f>
        <v>25000</v>
      </c>
      <c r="E81" s="18">
        <f>SUM(E82)</f>
        <v>7000</v>
      </c>
      <c r="F81" s="19">
        <f t="shared" si="4"/>
        <v>28.000000000000004</v>
      </c>
      <c r="G81" s="18">
        <f t="shared" si="5"/>
        <v>2985</v>
      </c>
    </row>
    <row r="82" spans="1:7" ht="35.25" customHeight="1">
      <c r="A82" s="25" t="s">
        <v>141</v>
      </c>
      <c r="B82" s="26" t="s">
        <v>142</v>
      </c>
      <c r="C82" s="28">
        <v>4015</v>
      </c>
      <c r="D82" s="28">
        <v>25000</v>
      </c>
      <c r="E82" s="28">
        <v>7000</v>
      </c>
      <c r="F82" s="29">
        <f t="shared" si="4"/>
        <v>28.000000000000004</v>
      </c>
      <c r="G82" s="28">
        <f t="shared" si="5"/>
        <v>2985</v>
      </c>
    </row>
    <row r="83" spans="1:7" ht="31.5">
      <c r="A83" s="5" t="s">
        <v>143</v>
      </c>
      <c r="B83" s="6" t="s">
        <v>144</v>
      </c>
      <c r="C83" s="18">
        <f>SUM(C84)</f>
        <v>5000</v>
      </c>
      <c r="D83" s="18">
        <f>SUM(D84)</f>
        <v>5000</v>
      </c>
      <c r="E83" s="18">
        <f>SUM(E84)</f>
        <v>5000</v>
      </c>
      <c r="F83" s="19">
        <f t="shared" si="4"/>
        <v>100</v>
      </c>
      <c r="G83" s="18">
        <f t="shared" si="5"/>
        <v>0</v>
      </c>
    </row>
    <row r="84" spans="1:7" ht="31.5">
      <c r="A84" s="25" t="s">
        <v>145</v>
      </c>
      <c r="B84" s="26" t="s">
        <v>146</v>
      </c>
      <c r="C84" s="28">
        <v>5000</v>
      </c>
      <c r="D84" s="28">
        <v>5000</v>
      </c>
      <c r="E84" s="28">
        <v>5000</v>
      </c>
      <c r="F84" s="29">
        <f t="shared" si="4"/>
        <v>100</v>
      </c>
      <c r="G84" s="28">
        <f t="shared" si="5"/>
        <v>0</v>
      </c>
    </row>
    <row r="85" spans="1:7" ht="34.5" customHeight="1">
      <c r="A85" s="5" t="s">
        <v>147</v>
      </c>
      <c r="B85" s="6" t="s">
        <v>148</v>
      </c>
      <c r="C85" s="18">
        <f>SUM(C86)</f>
        <v>29977.5</v>
      </c>
      <c r="D85" s="18">
        <f>SUM(D86)</f>
        <v>40000</v>
      </c>
      <c r="E85" s="18">
        <f>SUM(E86)</f>
        <v>39965</v>
      </c>
      <c r="F85" s="19">
        <f t="shared" si="4"/>
        <v>99.91250000000001</v>
      </c>
      <c r="G85" s="18">
        <f t="shared" si="5"/>
        <v>9987.5</v>
      </c>
    </row>
    <row r="86" spans="1:7" ht="51" customHeight="1">
      <c r="A86" s="25" t="s">
        <v>149</v>
      </c>
      <c r="B86" s="26" t="s">
        <v>150</v>
      </c>
      <c r="C86" s="27">
        <v>29977.5</v>
      </c>
      <c r="D86" s="28">
        <v>40000</v>
      </c>
      <c r="E86" s="28">
        <v>39965</v>
      </c>
      <c r="F86" s="29">
        <f t="shared" si="4"/>
        <v>99.91250000000001</v>
      </c>
      <c r="G86" s="28">
        <f t="shared" si="5"/>
        <v>9987.5</v>
      </c>
    </row>
    <row r="87" spans="1:7" ht="22.5" customHeight="1">
      <c r="A87" s="5" t="s">
        <v>151</v>
      </c>
      <c r="B87" s="6" t="s">
        <v>152</v>
      </c>
      <c r="C87" s="17">
        <f>SUM(C88:C94)</f>
        <v>27709928.25</v>
      </c>
      <c r="D87" s="18">
        <f>SUM(D88:D94)</f>
        <v>27050632</v>
      </c>
      <c r="E87" s="17">
        <f>SUM(E88:E94)</f>
        <v>26922616.52</v>
      </c>
      <c r="F87" s="19">
        <f t="shared" si="4"/>
        <v>99.52675604769604</v>
      </c>
      <c r="G87" s="18">
        <f t="shared" si="5"/>
        <v>-787311.7300000004</v>
      </c>
    </row>
    <row r="88" spans="1:7" ht="15.75">
      <c r="A88" s="25" t="s">
        <v>153</v>
      </c>
      <c r="B88" s="26" t="s">
        <v>154</v>
      </c>
      <c r="C88" s="27">
        <v>0</v>
      </c>
      <c r="D88" s="28">
        <v>16200</v>
      </c>
      <c r="E88" s="28">
        <v>0</v>
      </c>
      <c r="F88" s="29">
        <f t="shared" si="4"/>
        <v>0</v>
      </c>
      <c r="G88" s="28">
        <f t="shared" si="5"/>
        <v>0</v>
      </c>
    </row>
    <row r="89" spans="1:7" ht="15.75">
      <c r="A89" s="25" t="s">
        <v>155</v>
      </c>
      <c r="B89" s="26" t="s">
        <v>156</v>
      </c>
      <c r="C89" s="30">
        <v>2599.62</v>
      </c>
      <c r="D89" s="28">
        <v>1900</v>
      </c>
      <c r="E89" s="28">
        <v>1899.85</v>
      </c>
      <c r="F89" s="29">
        <f t="shared" si="4"/>
        <v>99.9921052631579</v>
      </c>
      <c r="G89" s="28">
        <f t="shared" si="5"/>
        <v>-699.77</v>
      </c>
    </row>
    <row r="90" spans="1:7" ht="45" customHeight="1">
      <c r="A90" s="25" t="s">
        <v>157</v>
      </c>
      <c r="B90" s="26" t="s">
        <v>158</v>
      </c>
      <c r="C90" s="30">
        <v>310000</v>
      </c>
      <c r="D90" s="28">
        <v>220000</v>
      </c>
      <c r="E90" s="28">
        <v>220000</v>
      </c>
      <c r="F90" s="29">
        <f t="shared" si="4"/>
        <v>100</v>
      </c>
      <c r="G90" s="28">
        <f t="shared" si="5"/>
        <v>-90000</v>
      </c>
    </row>
    <row r="91" spans="1:7" ht="15.75">
      <c r="A91" s="25" t="s">
        <v>159</v>
      </c>
      <c r="B91" s="26" t="s">
        <v>114</v>
      </c>
      <c r="C91" s="30">
        <v>709982.85</v>
      </c>
      <c r="D91" s="28">
        <v>718000</v>
      </c>
      <c r="E91" s="28">
        <v>715404.08</v>
      </c>
      <c r="F91" s="29">
        <f t="shared" si="4"/>
        <v>99.63845125348189</v>
      </c>
      <c r="G91" s="28">
        <f t="shared" si="5"/>
        <v>5421.229999999981</v>
      </c>
    </row>
    <row r="92" spans="1:7" ht="63" customHeight="1">
      <c r="A92" s="41">
        <v>8610</v>
      </c>
      <c r="B92" s="26" t="s">
        <v>179</v>
      </c>
      <c r="C92" s="30">
        <v>43545</v>
      </c>
      <c r="D92" s="28"/>
      <c r="E92" s="28"/>
      <c r="F92" s="29"/>
      <c r="G92" s="28">
        <f t="shared" si="5"/>
        <v>-43545</v>
      </c>
    </row>
    <row r="93" spans="1:7" ht="21.75" customHeight="1">
      <c r="A93" s="41">
        <v>8700</v>
      </c>
      <c r="B93" s="26" t="s">
        <v>185</v>
      </c>
      <c r="C93" s="30">
        <v>35482</v>
      </c>
      <c r="D93" s="28"/>
      <c r="E93" s="28"/>
      <c r="F93" s="29"/>
      <c r="G93" s="28">
        <f t="shared" si="5"/>
        <v>-35482</v>
      </c>
    </row>
    <row r="94" spans="1:7" ht="15.75">
      <c r="A94" s="25" t="s">
        <v>160</v>
      </c>
      <c r="B94" s="26" t="s">
        <v>161</v>
      </c>
      <c r="C94" s="30">
        <v>26608318.78</v>
      </c>
      <c r="D94" s="28">
        <v>26094532</v>
      </c>
      <c r="E94" s="28">
        <v>25985312.59</v>
      </c>
      <c r="F94" s="29">
        <f>SUM(E94/D94*100)</f>
        <v>99.5814471399602</v>
      </c>
      <c r="G94" s="28">
        <f>SUM(E94-C94)</f>
        <v>-623006.1900000013</v>
      </c>
    </row>
    <row r="95" spans="1:7" ht="30" customHeight="1">
      <c r="A95" s="20" t="s">
        <v>172</v>
      </c>
      <c r="B95" s="21"/>
      <c r="C95" s="18">
        <f>SUM(C7+C9+C21+C30+C67+C74+C81+C83+C85+C87+C79)</f>
        <v>581112668.44</v>
      </c>
      <c r="D95" s="18">
        <f>SUM(D7+D9+D21+D30+D67+D74+D81+D83+D85+D87)</f>
        <v>754111166.36</v>
      </c>
      <c r="E95" s="18">
        <f>SUM(E7+E9+E21+E30+E67+E74+E81+E83+E85+E87)</f>
        <v>745636102.5899999</v>
      </c>
      <c r="F95" s="19">
        <f>SUM(E95/D95*100)</f>
        <v>98.87615193249184</v>
      </c>
      <c r="G95" s="18">
        <f>SUM(E95-C95)</f>
        <v>164523434.14999986</v>
      </c>
    </row>
    <row r="96" spans="1:7" ht="31.5">
      <c r="A96" s="42">
        <v>8106</v>
      </c>
      <c r="B96" s="43" t="s">
        <v>173</v>
      </c>
      <c r="C96" s="44">
        <v>240000</v>
      </c>
      <c r="D96" s="28">
        <v>210000</v>
      </c>
      <c r="E96" s="28">
        <v>210000</v>
      </c>
      <c r="F96" s="44">
        <f>SUM(E96/D96*100)</f>
        <v>100</v>
      </c>
      <c r="G96" s="28">
        <f>SUM(E96-C96)</f>
        <v>-30000</v>
      </c>
    </row>
    <row r="97" spans="1:60" s="9" customFormat="1" ht="21.75" customHeight="1">
      <c r="A97" s="7"/>
      <c r="B97" s="7" t="s">
        <v>174</v>
      </c>
      <c r="C97" s="18">
        <f>SUM(C95:C96)</f>
        <v>581352668.44</v>
      </c>
      <c r="D97" s="18">
        <f>SUM(D95:D96)</f>
        <v>754321166.36</v>
      </c>
      <c r="E97" s="18">
        <f>SUM(E95:E96)</f>
        <v>745846102.5899999</v>
      </c>
      <c r="F97" s="19">
        <f>SUM(E97/D97*100)</f>
        <v>98.87646480730525</v>
      </c>
      <c r="G97" s="18">
        <f>SUM(E97-C97)</f>
        <v>164493434.14999986</v>
      </c>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row>
    <row r="99" spans="1:7" ht="18.75">
      <c r="A99" s="14" t="s">
        <v>178</v>
      </c>
      <c r="B99" s="14"/>
      <c r="C99" s="15"/>
      <c r="D99" s="15"/>
      <c r="E99" s="15"/>
      <c r="F99" s="24" t="s">
        <v>184</v>
      </c>
      <c r="G99" s="24"/>
    </row>
  </sheetData>
  <sheetProtection/>
  <mergeCells count="4">
    <mergeCell ref="A95:B95"/>
    <mergeCell ref="A2:H2"/>
    <mergeCell ref="A3:H3"/>
    <mergeCell ref="F99:G99"/>
  </mergeCells>
  <printOptions/>
  <pageMargins left="0.47" right="0.28" top="0.27" bottom="0.24" header="0" footer="0"/>
  <pageSetup fitToHeight="500"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ФинУпр</cp:lastModifiedBy>
  <cp:lastPrinted>2018-02-08T10:30:14Z</cp:lastPrinted>
  <dcterms:created xsi:type="dcterms:W3CDTF">2017-04-18T07:28:32Z</dcterms:created>
  <dcterms:modified xsi:type="dcterms:W3CDTF">2018-02-08T10:31:55Z</dcterms:modified>
  <cp:category/>
  <cp:version/>
  <cp:contentType/>
  <cp:contentStatus/>
</cp:coreProperties>
</file>