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(3)'!$A$1:$J$50</definedName>
  </definedNames>
  <calcPr fullCalcOnLoad="1"/>
</workbook>
</file>

<file path=xl/sharedStrings.xml><?xml version="1.0" encoding="utf-8"?>
<sst xmlns="http://schemas.openxmlformats.org/spreadsheetml/2006/main" count="51" uniqueCount="47">
  <si>
    <t>ЗАГАЛЬНИЙ  ФОНД</t>
  </si>
  <si>
    <t>Код</t>
  </si>
  <si>
    <t>СПЕЦІАЛЬНИЙ ФОНД</t>
  </si>
  <si>
    <t>Інші субвенції</t>
  </si>
  <si>
    <t>Найменування доходів</t>
  </si>
  <si>
    <t>Інші неподаткові надходження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</si>
  <si>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</si>
  <si>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</si>
  <si>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</t>
  </si>
  <si>
    <t>Субвенція з державного бюджету на надання пільг та житлових субсидій населенню на придбання твердого та рідкого пічного побутового палива</t>
  </si>
  <si>
    <t>Субвенція з державного бюджету місцевим бюджетам на виплату державної соціальної  допомоги на дітей-сиріт, в т.ч. прийомні сім'ї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</si>
  <si>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</si>
  <si>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</si>
  <si>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</si>
  <si>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</si>
  <si>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>Податок  на доходи  фізичних осіб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</si>
  <si>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</si>
  <si>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</si>
  <si>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</si>
  <si>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</si>
  <si>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</si>
  <si>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</si>
  <si>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</si>
  <si>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</si>
  <si>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Субвенція на утримання об"єктів спільного користування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</si>
  <si>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</si>
  <si>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</si>
  <si>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</si>
  <si>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</si>
  <si>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</si>
  <si>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</si>
  <si>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 xml:space="preserve"> Начальник фінансового управління райдержадміністрації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</si>
  <si>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</si>
  <si>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План з урахуванням змін на  2017 рік </t>
  </si>
  <si>
    <t xml:space="preserve"> Відсоток виконання до плану  на  2017 рік </t>
  </si>
  <si>
    <t>Додаткова дотація з державного бюджету  місцевим бюджетам на здійснення переданих  з державного бюджету видатків з утримання закладів освіти та охорони здоров"я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</si>
  <si>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</si>
  <si>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</si>
  <si>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</si>
  <si>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</si>
  <si>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</si>
  <si>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 xml:space="preserve">                                               за  доходами  загального та спеціального фондів  за 9 місяців 2017 року</t>
  </si>
  <si>
    <r>
      <t xml:space="preserve"> Надходження за 9 місяців 2016 р. (</t>
    </r>
    <r>
      <rPr>
        <b/>
        <sz val="14"/>
        <rFont val="Times New Roman"/>
        <family val="1"/>
      </rPr>
      <t>в співставних умовах</t>
    </r>
    <r>
      <rPr>
        <sz val="14"/>
        <rFont val="Times New Roman"/>
        <family val="1"/>
      </rPr>
      <t>)</t>
    </r>
  </si>
  <si>
    <t xml:space="preserve"> План на 9 місяців 2017 р.</t>
  </si>
  <si>
    <t xml:space="preserve"> Надходження за  9 місяців  2017 р.</t>
  </si>
  <si>
    <t>Збільшення/ зменшення надходжень  за 9 місяців 2017 р. до  надходжень за  9 місяців 2016р. (+;-)</t>
  </si>
  <si>
    <t xml:space="preserve"> Відсоток виконання до уточненого призначення на 9 місяців 2017 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</si>
</sst>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</numFmts>
  <fonts count="44">
    <font>
      <sz val="10"/>
      <name val="Arial Cyr"/>
      <family val="0"/>
    </font>
    <font>
      <b/>
      <sz val="11"/>
      <name val="Arial Cyr"/>
      <family val="2"/>
    </font>
    <font>
      <sz val="12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72" fontId="8" fillId="33" borderId="11" xfId="52" applyNumberFormat="1" applyFont="1" applyFill="1" applyBorder="1" applyAlignment="1" applyProtection="1">
      <alignment horizontal="center" vertical="center" wrapText="1"/>
      <protection/>
    </xf>
    <xf numFmtId="172" fontId="8" fillId="34" borderId="11" xfId="52" applyNumberFormat="1" applyFont="1" applyFill="1" applyBorder="1" applyAlignment="1" applyProtection="1">
      <alignment vertical="center" wrapText="1"/>
      <protection/>
    </xf>
    <xf numFmtId="0" fontId="9" fillId="0" borderId="11" xfId="52" applyFont="1" applyFill="1" applyBorder="1" applyAlignment="1" applyProtection="1">
      <alignment vertical="center" wrapText="1"/>
      <protection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72" fontId="9" fillId="35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 wrapText="1"/>
      <protection hidden="1"/>
    </xf>
    <xf numFmtId="172" fontId="8" fillId="36" borderId="11" xfId="0" applyNumberFormat="1" applyFont="1" applyFill="1" applyBorder="1" applyAlignment="1">
      <alignment horizontal="center" vertical="center"/>
    </xf>
    <xf numFmtId="172" fontId="9" fillId="37" borderId="11" xfId="0" applyNumberFormat="1" applyFont="1" applyFill="1" applyBorder="1" applyAlignment="1">
      <alignment horizontal="center" vertical="center"/>
    </xf>
    <xf numFmtId="172" fontId="8" fillId="35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172" fontId="9" fillId="0" borderId="11" xfId="52" applyNumberFormat="1" applyFont="1" applyFill="1" applyBorder="1" applyAlignment="1" applyProtection="1">
      <alignment horizontal="center" vertical="center" wrapText="1"/>
      <protection/>
    </xf>
    <xf numFmtId="17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52" applyFont="1" applyFill="1" applyBorder="1" applyAlignment="1" applyProtection="1">
      <alignment horizontal="center" vertical="center" wrapText="1"/>
      <protection/>
    </xf>
    <xf numFmtId="3" fontId="8" fillId="38" borderId="11" xfId="52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8" fillId="38" borderId="11" xfId="0" applyFont="1" applyFill="1" applyBorder="1" applyAlignment="1">
      <alignment vertical="center" wrapText="1"/>
    </xf>
    <xf numFmtId="0" fontId="8" fillId="38" borderId="11" xfId="52" applyFont="1" applyFill="1" applyBorder="1" applyAlignment="1" applyProtection="1">
      <alignment vertical="center" wrapText="1"/>
      <protection/>
    </xf>
    <xf numFmtId="172" fontId="8" fillId="38" borderId="11" xfId="52" applyNumberFormat="1" applyFont="1" applyFill="1" applyBorder="1" applyAlignment="1" applyProtection="1">
      <alignment vertical="center" wrapText="1"/>
      <protection/>
    </xf>
    <xf numFmtId="0" fontId="8" fillId="38" borderId="11" xfId="0" applyFont="1" applyFill="1" applyBorder="1" applyAlignment="1" applyProtection="1">
      <alignment vertical="center" wrapText="1"/>
      <protection hidden="1"/>
    </xf>
    <xf numFmtId="172" fontId="9" fillId="38" borderId="11" xfId="0" applyNumberFormat="1" applyFont="1" applyFill="1" applyBorder="1" applyAlignment="1">
      <alignment horizontal="center" vertical="center"/>
    </xf>
    <xf numFmtId="4" fontId="9" fillId="38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 applyProtection="1">
      <alignment vertical="center" wrapText="1"/>
      <protection hidden="1"/>
    </xf>
    <xf numFmtId="4" fontId="8" fillId="35" borderId="11" xfId="52" applyNumberFormat="1" applyFont="1" applyFill="1" applyBorder="1" applyAlignment="1" applyProtection="1">
      <alignment horizontal="center" vertical="center" wrapText="1"/>
      <protection/>
    </xf>
    <xf numFmtId="0" fontId="8" fillId="35" borderId="11" xfId="52" applyFont="1" applyFill="1" applyBorder="1" applyAlignment="1" applyProtection="1">
      <alignment vertical="center" wrapText="1"/>
      <protection/>
    </xf>
    <xf numFmtId="4" fontId="8" fillId="35" borderId="11" xfId="0" applyNumberFormat="1" applyFont="1" applyFill="1" applyBorder="1" applyAlignment="1">
      <alignment horizontal="center" vertical="center"/>
    </xf>
    <xf numFmtId="172" fontId="8" fillId="38" borderId="11" xfId="0" applyNumberFormat="1" applyFont="1" applyFill="1" applyBorder="1" applyAlignment="1">
      <alignment horizontal="center" vertical="center"/>
    </xf>
    <xf numFmtId="2" fontId="9" fillId="0" borderId="11" xfId="52" applyNumberFormat="1" applyFont="1" applyFill="1" applyBorder="1" applyAlignment="1" applyProtection="1">
      <alignment horizontal="center" vertical="center" wrapText="1"/>
      <protection/>
    </xf>
    <xf numFmtId="2" fontId="8" fillId="35" borderId="11" xfId="52" applyNumberFormat="1" applyFont="1" applyFill="1" applyBorder="1" applyAlignment="1" applyProtection="1">
      <alignment horizontal="center" vertical="center" wrapText="1"/>
      <protection/>
    </xf>
    <xf numFmtId="2" fontId="8" fillId="38" borderId="11" xfId="52" applyNumberFormat="1" applyFont="1" applyFill="1" applyBorder="1" applyAlignment="1" applyProtection="1">
      <alignment horizontal="center" vertical="center" wrapText="1"/>
      <protection/>
    </xf>
    <xf numFmtId="2" fontId="8" fillId="35" borderId="11" xfId="0" applyNumberFormat="1" applyFont="1" applyFill="1" applyBorder="1" applyAlignment="1">
      <alignment horizontal="center" vertical="center" wrapText="1"/>
    </xf>
    <xf numFmtId="2" fontId="9" fillId="0" borderId="12" xfId="52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Alignment="1">
      <alignment horizontal="center" vertical="center"/>
    </xf>
    <xf numFmtId="1" fontId="9" fillId="0" borderId="11" xfId="0" applyNumberFormat="1" applyFont="1" applyFill="1" applyBorder="1" applyAlignment="1">
      <alignment vertical="center" wrapText="1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1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14.125" style="0" customWidth="1"/>
    <col min="2" max="2" width="41.75390625" style="0" customWidth="1"/>
    <col min="3" max="3" width="19.625" style="0" customWidth="1"/>
    <col min="4" max="4" width="20.75390625" style="0" customWidth="1"/>
    <col min="5" max="5" width="19.25390625" style="0" customWidth="1"/>
    <col min="6" max="6" width="19.625" style="0" customWidth="1"/>
    <col min="7" max="7" width="17.125" style="0" customWidth="1"/>
    <col min="8" max="8" width="15.875" style="0" customWidth="1"/>
    <col min="9" max="9" width="22.875" style="0" customWidth="1"/>
    <col min="10" max="10" width="0.2421875" style="0" hidden="1" customWidth="1"/>
    <col min="11" max="11" width="0.12890625" style="0" hidden="1" customWidth="1"/>
    <col min="12" max="12" width="14.375" style="0" hidden="1" customWidth="1"/>
    <col min="13" max="13" width="0.2421875" style="0" customWidth="1"/>
  </cols>
  <sheetData>
    <row r="1" spans="1:10" ht="18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9"/>
    </row>
    <row r="2" spans="1:10" ht="18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7.25" customHeight="1">
      <c r="A3" s="11"/>
      <c r="B3" s="11"/>
      <c r="C3" s="11"/>
      <c r="D3" s="11"/>
      <c r="E3" s="11"/>
      <c r="F3" s="10"/>
      <c r="G3" s="10"/>
      <c r="H3" s="10"/>
      <c r="I3" s="11" t="s">
        <v>20</v>
      </c>
      <c r="J3" s="11" t="s">
        <v>20</v>
      </c>
    </row>
    <row r="4" spans="1:10" ht="15.75" hidden="1">
      <c r="A4" s="12"/>
      <c r="B4" s="12"/>
      <c r="C4" s="10"/>
      <c r="D4" s="10"/>
      <c r="E4" s="10"/>
      <c r="F4" s="10"/>
      <c r="G4" s="10"/>
      <c r="H4" s="10"/>
      <c r="I4" s="10"/>
      <c r="J4" s="10"/>
    </row>
    <row r="5" spans="1:10" ht="8.25" customHeight="1" hidden="1">
      <c r="A5" s="12"/>
      <c r="B5" s="12"/>
      <c r="C5" s="10"/>
      <c r="D5" s="10"/>
      <c r="E5" s="10"/>
      <c r="F5" s="10"/>
      <c r="G5" s="10"/>
      <c r="H5" s="10"/>
      <c r="I5" s="10"/>
      <c r="J5" s="10"/>
    </row>
    <row r="6" spans="1:10" ht="12.75" customHeight="1" hidden="1">
      <c r="A6" s="12"/>
      <c r="B6" s="12"/>
      <c r="C6" s="13"/>
      <c r="D6" s="13"/>
      <c r="E6" s="13"/>
      <c r="F6" s="10"/>
      <c r="G6" s="10"/>
      <c r="H6" s="10"/>
      <c r="I6" s="10"/>
      <c r="J6" s="10"/>
    </row>
    <row r="7" spans="1:10" ht="15.75" hidden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ht="18.75" customHeight="1" hidden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23.25" customHeight="1" hidden="1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21.75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5.75" customHeight="1">
      <c r="A11" s="32" t="s">
        <v>1</v>
      </c>
      <c r="B11" s="33" t="s">
        <v>4</v>
      </c>
      <c r="C11" s="30" t="s">
        <v>42</v>
      </c>
      <c r="D11" s="30" t="s">
        <v>33</v>
      </c>
      <c r="E11" s="30" t="s">
        <v>43</v>
      </c>
      <c r="F11" s="30" t="s">
        <v>44</v>
      </c>
      <c r="G11" s="30" t="s">
        <v>46</v>
      </c>
      <c r="H11" s="30" t="s">
        <v>34</v>
      </c>
      <c r="I11" s="30" t="s">
        <v>45</v>
      </c>
      <c r="J11" s="15" t="s">
        <v>19</v>
      </c>
    </row>
    <row r="12" spans="1:10" ht="29.25" customHeight="1">
      <c r="A12" s="39"/>
      <c r="B12" s="40" t="s">
        <v>0</v>
      </c>
      <c r="C12" s="40"/>
      <c r="D12" s="40"/>
      <c r="E12" s="40"/>
      <c r="F12" s="41"/>
      <c r="G12" s="41"/>
      <c r="H12" s="41"/>
      <c r="I12" s="41"/>
      <c r="J12" s="16"/>
    </row>
    <row r="13" spans="1:10" ht="46.5" customHeight="1">
      <c r="A13" s="17">
        <v>11010000</v>
      </c>
      <c r="B13" s="17" t="s">
        <v>15</v>
      </c>
      <c r="C13" s="36">
        <v>15144696.29</v>
      </c>
      <c r="D13" s="51">
        <v>33996000</v>
      </c>
      <c r="E13" s="51">
        <v>24706000</v>
      </c>
      <c r="F13" s="36">
        <v>26465268.63</v>
      </c>
      <c r="G13" s="31">
        <f>SUM(F13/E13)*100</f>
        <v>107.12081530802233</v>
      </c>
      <c r="H13" s="31">
        <f aca="true" t="shared" si="0" ref="H13:H21">SUM(F13/D13)*100</f>
        <v>77.84818399223438</v>
      </c>
      <c r="I13" s="31">
        <f aca="true" t="shared" si="1" ref="I13:I18">SUM(F13-C13)</f>
        <v>11320572.34</v>
      </c>
      <c r="J13" s="18">
        <f aca="true" t="shared" si="2" ref="J13:J18">SUM(F13/C13)*100</f>
        <v>174.74941803537482</v>
      </c>
    </row>
    <row r="14" spans="1:10" ht="102" customHeight="1">
      <c r="A14" s="19">
        <v>22010300</v>
      </c>
      <c r="B14" s="17" t="s">
        <v>28</v>
      </c>
      <c r="C14" s="36">
        <v>7080</v>
      </c>
      <c r="D14" s="51">
        <v>40000</v>
      </c>
      <c r="E14" s="51">
        <v>18000</v>
      </c>
      <c r="F14" s="36">
        <v>42964</v>
      </c>
      <c r="G14" s="31">
        <f>SUM(F14/E14)*100</f>
        <v>238.6888888888889</v>
      </c>
      <c r="H14" s="31">
        <f t="shared" si="0"/>
        <v>107.41000000000001</v>
      </c>
      <c r="I14" s="31">
        <f t="shared" si="1"/>
        <v>35884</v>
      </c>
      <c r="J14" s="18"/>
    </row>
    <row r="15" spans="1:10" ht="86.25" customHeight="1">
      <c r="A15" s="19">
        <v>22012600</v>
      </c>
      <c r="B15" s="17" t="s">
        <v>29</v>
      </c>
      <c r="C15" s="36">
        <v>53816</v>
      </c>
      <c r="D15" s="51">
        <v>150000</v>
      </c>
      <c r="E15" s="51">
        <v>90000</v>
      </c>
      <c r="F15" s="36">
        <v>227954.26</v>
      </c>
      <c r="G15" s="31">
        <f>SUM(F15/E15)*100</f>
        <v>253.28251111111112</v>
      </c>
      <c r="H15" s="31">
        <f t="shared" si="0"/>
        <v>151.96950666666666</v>
      </c>
      <c r="I15" s="31">
        <f t="shared" si="1"/>
        <v>174138.26</v>
      </c>
      <c r="J15" s="18"/>
    </row>
    <row r="16" spans="1:10" ht="112.5" customHeight="1">
      <c r="A16" s="19">
        <v>22080400</v>
      </c>
      <c r="B16" s="17" t="s">
        <v>21</v>
      </c>
      <c r="C16" s="36">
        <v>36524.08</v>
      </c>
      <c r="D16" s="51">
        <v>50000</v>
      </c>
      <c r="E16" s="51">
        <v>38000</v>
      </c>
      <c r="F16" s="36">
        <v>53841.72</v>
      </c>
      <c r="G16" s="31">
        <f aca="true" t="shared" si="3" ref="G16:G47">SUM(F16/E16)*100</f>
        <v>141.68873684210524</v>
      </c>
      <c r="H16" s="31">
        <f t="shared" si="0"/>
        <v>107.68344</v>
      </c>
      <c r="I16" s="31">
        <f t="shared" si="1"/>
        <v>17317.64</v>
      </c>
      <c r="J16" s="18">
        <f t="shared" si="2"/>
        <v>147.41430858764957</v>
      </c>
    </row>
    <row r="17" spans="1:10" ht="42.75" customHeight="1">
      <c r="A17" s="19">
        <v>24060300</v>
      </c>
      <c r="B17" s="17" t="s">
        <v>5</v>
      </c>
      <c r="C17" s="36">
        <v>11475.92</v>
      </c>
      <c r="D17" s="51">
        <v>14000</v>
      </c>
      <c r="E17" s="51">
        <v>4000</v>
      </c>
      <c r="F17" s="36">
        <v>2031.03</v>
      </c>
      <c r="G17" s="31">
        <f t="shared" si="3"/>
        <v>50.775749999999995</v>
      </c>
      <c r="H17" s="31">
        <f t="shared" si="0"/>
        <v>14.507357142857142</v>
      </c>
      <c r="I17" s="31">
        <f t="shared" si="1"/>
        <v>-9444.89</v>
      </c>
      <c r="J17" s="18">
        <f t="shared" si="2"/>
        <v>17.698188903373325</v>
      </c>
    </row>
    <row r="18" spans="1:10" s="1" customFormat="1" ht="52.5" customHeight="1">
      <c r="A18" s="45"/>
      <c r="B18" s="48" t="s">
        <v>18</v>
      </c>
      <c r="C18" s="52">
        <f>SUM(C13:C17)</f>
        <v>15253592.29</v>
      </c>
      <c r="D18" s="52">
        <f>SUM(D13:D17)</f>
        <v>34250000</v>
      </c>
      <c r="E18" s="52">
        <f>SUM(E13:E17)</f>
        <v>24856000</v>
      </c>
      <c r="F18" s="52">
        <f>SUM(F13:F17)</f>
        <v>26792059.64</v>
      </c>
      <c r="G18" s="25">
        <f t="shared" si="3"/>
        <v>107.78910379787577</v>
      </c>
      <c r="H18" s="25">
        <f t="shared" si="0"/>
        <v>78.22499164963503</v>
      </c>
      <c r="I18" s="49">
        <f t="shared" si="1"/>
        <v>11538467.350000001</v>
      </c>
      <c r="J18" s="20">
        <f t="shared" si="2"/>
        <v>175.64426222119775</v>
      </c>
    </row>
    <row r="19" spans="1:13" s="1" customFormat="1" ht="46.5" customHeight="1">
      <c r="A19" s="39">
        <v>40000000</v>
      </c>
      <c r="B19" s="40" t="s">
        <v>16</v>
      </c>
      <c r="C19" s="53">
        <f>SUM(C20:C22)</f>
        <v>361574728.79999995</v>
      </c>
      <c r="D19" s="53">
        <f>SUM(D22+D21+D20)</f>
        <v>685263315.5500001</v>
      </c>
      <c r="E19" s="53">
        <f>SUM(E22+E21+E20)</f>
        <v>555400088.55</v>
      </c>
      <c r="F19" s="53">
        <f>SUM(F22+F21+F20)</f>
        <v>551474820.5699999</v>
      </c>
      <c r="G19" s="50">
        <f t="shared" si="3"/>
        <v>99.29325398736471</v>
      </c>
      <c r="H19" s="50">
        <f t="shared" si="0"/>
        <v>80.47633778956634</v>
      </c>
      <c r="I19" s="34">
        <f>SUM(I22+I20)</f>
        <v>167504072.66000003</v>
      </c>
      <c r="J19" s="34">
        <f>SUM(J22+J20)</f>
        <v>151.13359722328602</v>
      </c>
      <c r="K19" s="34">
        <f>SUM(K22+K20)</f>
        <v>0</v>
      </c>
      <c r="L19" s="34">
        <f>SUM(L22+L20)</f>
        <v>0</v>
      </c>
      <c r="M19" s="34">
        <f>SUM(M22+M20)</f>
        <v>0</v>
      </c>
    </row>
    <row r="20" spans="1:10" s="3" customFormat="1" ht="39.75" customHeight="1">
      <c r="A20" s="19">
        <v>41020100</v>
      </c>
      <c r="B20" s="17" t="s">
        <v>27</v>
      </c>
      <c r="C20" s="51">
        <v>26384400</v>
      </c>
      <c r="D20" s="55">
        <v>29991500</v>
      </c>
      <c r="E20" s="56">
        <v>22493600</v>
      </c>
      <c r="F20" s="51">
        <v>22493600</v>
      </c>
      <c r="G20" s="31">
        <f t="shared" si="3"/>
        <v>100</v>
      </c>
      <c r="H20" s="37">
        <f t="shared" si="0"/>
        <v>74.99991664304886</v>
      </c>
      <c r="I20" s="35">
        <f>F20-C20</f>
        <v>-3890800</v>
      </c>
      <c r="J20" s="18"/>
    </row>
    <row r="21" spans="1:10" s="3" customFormat="1" ht="118.5" customHeight="1">
      <c r="A21" s="19">
        <v>41020200</v>
      </c>
      <c r="B21" s="17" t="s">
        <v>35</v>
      </c>
      <c r="C21" s="51"/>
      <c r="D21" s="51">
        <v>29826515.11</v>
      </c>
      <c r="E21" s="36">
        <v>22396319.11</v>
      </c>
      <c r="F21" s="51">
        <v>22396019.11</v>
      </c>
      <c r="G21" s="31">
        <f t="shared" si="3"/>
        <v>99.99866049417082</v>
      </c>
      <c r="H21" s="37">
        <f t="shared" si="0"/>
        <v>75.08761592631129</v>
      </c>
      <c r="I21" s="35">
        <f>F21-C21</f>
        <v>22396019.11</v>
      </c>
      <c r="J21" s="18"/>
    </row>
    <row r="22" spans="1:11" s="5" customFormat="1" ht="44.25" customHeight="1">
      <c r="A22" s="45">
        <v>41030000</v>
      </c>
      <c r="B22" s="48" t="s">
        <v>6</v>
      </c>
      <c r="C22" s="52">
        <f>SUM(C23:C36)</f>
        <v>335190328.79999995</v>
      </c>
      <c r="D22" s="52">
        <f>SUM(D23:D36)</f>
        <v>625445300.44</v>
      </c>
      <c r="E22" s="52">
        <f>SUM(E23:E36)</f>
        <v>510510169.44</v>
      </c>
      <c r="F22" s="52">
        <f>SUM(F23:F36)</f>
        <v>506585201.46</v>
      </c>
      <c r="G22" s="25">
        <f t="shared" si="3"/>
        <v>99.23116752320419</v>
      </c>
      <c r="H22" s="25">
        <f aca="true" t="shared" si="4" ref="H22:H30">SUM(F22/D22)*100</f>
        <v>80.99592420050449</v>
      </c>
      <c r="I22" s="49">
        <f aca="true" t="shared" si="5" ref="I22:I34">SUM(F22-C22)</f>
        <v>171394872.66000003</v>
      </c>
      <c r="J22" s="20">
        <f aca="true" t="shared" si="6" ref="J22:J31">SUM(F22/C22)*100</f>
        <v>151.13359722328602</v>
      </c>
      <c r="K22" s="4"/>
    </row>
    <row r="23" spans="1:11" s="5" customFormat="1" ht="61.5" customHeight="1">
      <c r="A23" s="19">
        <v>41030300</v>
      </c>
      <c r="B23" s="17" t="s">
        <v>24</v>
      </c>
      <c r="C23" s="51">
        <v>795000</v>
      </c>
      <c r="D23" s="51">
        <v>3855658</v>
      </c>
      <c r="E23" s="51">
        <v>3855658</v>
      </c>
      <c r="F23" s="51">
        <v>3855658</v>
      </c>
      <c r="G23" s="31">
        <f t="shared" si="3"/>
        <v>100</v>
      </c>
      <c r="H23" s="37">
        <f t="shared" si="4"/>
        <v>100</v>
      </c>
      <c r="I23" s="21">
        <f>F23-C23</f>
        <v>3060658</v>
      </c>
      <c r="J23" s="20"/>
      <c r="K23" s="4"/>
    </row>
    <row r="24" spans="1:11" s="5" customFormat="1" ht="132" customHeight="1">
      <c r="A24" s="19">
        <v>41030600</v>
      </c>
      <c r="B24" s="17" t="s">
        <v>7</v>
      </c>
      <c r="C24" s="36">
        <v>122515003</v>
      </c>
      <c r="D24" s="51">
        <v>185580000</v>
      </c>
      <c r="E24" s="36">
        <v>138071411</v>
      </c>
      <c r="F24" s="36">
        <v>136505591</v>
      </c>
      <c r="G24" s="31">
        <f t="shared" si="3"/>
        <v>98.86593467202273</v>
      </c>
      <c r="H24" s="31">
        <f t="shared" si="4"/>
        <v>73.55619732729821</v>
      </c>
      <c r="I24" s="35">
        <f t="shared" si="5"/>
        <v>13990588</v>
      </c>
      <c r="J24" s="18">
        <f t="shared" si="6"/>
        <v>111.41948957875796</v>
      </c>
      <c r="K24" s="4"/>
    </row>
    <row r="25" spans="1:11" s="5" customFormat="1" ht="85.5" customHeight="1">
      <c r="A25" s="19">
        <v>41030800</v>
      </c>
      <c r="B25" s="17" t="s">
        <v>8</v>
      </c>
      <c r="C25" s="36">
        <v>58469378</v>
      </c>
      <c r="D25" s="51">
        <v>209591100</v>
      </c>
      <c r="E25" s="36">
        <v>189695086</v>
      </c>
      <c r="F25" s="36">
        <v>189676078.07</v>
      </c>
      <c r="G25" s="31">
        <f t="shared" si="3"/>
        <v>99.98997974570621</v>
      </c>
      <c r="H25" s="31">
        <f t="shared" si="4"/>
        <v>90.49815477374754</v>
      </c>
      <c r="I25" s="35">
        <f t="shared" si="5"/>
        <v>131206700.07</v>
      </c>
      <c r="J25" s="18">
        <f t="shared" si="6"/>
        <v>324.4024215034406</v>
      </c>
      <c r="K25" s="4"/>
    </row>
    <row r="26" spans="1:11" s="5" customFormat="1" ht="112.5" customHeight="1">
      <c r="A26" s="19">
        <v>41031000</v>
      </c>
      <c r="B26" s="17" t="s">
        <v>9</v>
      </c>
      <c r="C26" s="51">
        <v>753600</v>
      </c>
      <c r="D26" s="51">
        <v>1628000</v>
      </c>
      <c r="E26" s="51">
        <v>1470390</v>
      </c>
      <c r="F26" s="51">
        <v>1470390</v>
      </c>
      <c r="G26" s="31">
        <f t="shared" si="3"/>
        <v>100</v>
      </c>
      <c r="H26" s="31">
        <f t="shared" si="4"/>
        <v>90.31879606879608</v>
      </c>
      <c r="I26" s="35">
        <f t="shared" si="5"/>
        <v>716790</v>
      </c>
      <c r="J26" s="18">
        <f t="shared" si="6"/>
        <v>195.1154458598726</v>
      </c>
      <c r="K26" s="4"/>
    </row>
    <row r="27" spans="1:11" s="5" customFormat="1" ht="100.5" customHeight="1">
      <c r="A27" s="32">
        <v>41033600</v>
      </c>
      <c r="B27" s="38" t="s">
        <v>36</v>
      </c>
      <c r="C27" s="51"/>
      <c r="D27" s="51">
        <v>2186900</v>
      </c>
      <c r="E27" s="51">
        <v>1189400</v>
      </c>
      <c r="F27" s="51">
        <v>907000</v>
      </c>
      <c r="G27" s="31">
        <f t="shared" si="3"/>
        <v>76.25693627038844</v>
      </c>
      <c r="H27" s="31">
        <f t="shared" si="4"/>
        <v>41.474232932461476</v>
      </c>
      <c r="I27" s="35">
        <f t="shared" si="5"/>
        <v>907000</v>
      </c>
      <c r="J27" s="18"/>
      <c r="K27" s="4"/>
    </row>
    <row r="28" spans="1:11" s="5" customFormat="1" ht="60.75" customHeight="1">
      <c r="A28" s="19">
        <v>41033900</v>
      </c>
      <c r="B28" s="17" t="s">
        <v>25</v>
      </c>
      <c r="C28" s="36">
        <v>76954700</v>
      </c>
      <c r="D28" s="51">
        <v>81662300</v>
      </c>
      <c r="E28" s="36">
        <v>62465400</v>
      </c>
      <c r="F28" s="36">
        <v>62465400</v>
      </c>
      <c r="G28" s="31">
        <f t="shared" si="3"/>
        <v>100</v>
      </c>
      <c r="H28" s="31">
        <f t="shared" si="4"/>
        <v>76.49233489627404</v>
      </c>
      <c r="I28" s="35">
        <f t="shared" si="5"/>
        <v>-14489300</v>
      </c>
      <c r="J28" s="18"/>
      <c r="K28" s="4"/>
    </row>
    <row r="29" spans="1:12" s="5" customFormat="1" ht="63.75" customHeight="1">
      <c r="A29" s="17">
        <v>41034200</v>
      </c>
      <c r="B29" s="22" t="s">
        <v>26</v>
      </c>
      <c r="C29" s="36">
        <v>65340034</v>
      </c>
      <c r="D29" s="51">
        <v>109275209.94</v>
      </c>
      <c r="E29" s="36">
        <v>82173435.94</v>
      </c>
      <c r="F29" s="36">
        <v>82172832.62</v>
      </c>
      <c r="G29" s="31">
        <f t="shared" si="3"/>
        <v>99.99926579679541</v>
      </c>
      <c r="H29" s="31">
        <f t="shared" si="4"/>
        <v>75.19805513539517</v>
      </c>
      <c r="I29" s="35">
        <f t="shared" si="5"/>
        <v>16832798.620000005</v>
      </c>
      <c r="J29" s="18">
        <f t="shared" si="6"/>
        <v>125.76184551725211</v>
      </c>
      <c r="K29" s="4"/>
      <c r="L29" s="5">
        <v>-125555.7</v>
      </c>
    </row>
    <row r="30" spans="1:11" s="5" customFormat="1" ht="96.75" customHeight="1">
      <c r="A30" s="32">
        <v>41034500</v>
      </c>
      <c r="B30" s="38" t="s">
        <v>37</v>
      </c>
      <c r="C30" s="36">
        <v>7108900</v>
      </c>
      <c r="D30" s="51">
        <v>27653000</v>
      </c>
      <c r="E30" s="36">
        <v>27653000</v>
      </c>
      <c r="F30" s="36">
        <v>26156000</v>
      </c>
      <c r="G30" s="31">
        <f t="shared" si="3"/>
        <v>94.586482479297</v>
      </c>
      <c r="H30" s="31">
        <f t="shared" si="4"/>
        <v>94.586482479297</v>
      </c>
      <c r="I30" s="35">
        <f t="shared" si="5"/>
        <v>19047100</v>
      </c>
      <c r="J30" s="18"/>
      <c r="K30" s="4"/>
    </row>
    <row r="31" spans="1:10" s="3" customFormat="1" ht="43.5" customHeight="1">
      <c r="A31" s="17">
        <v>41035000</v>
      </c>
      <c r="B31" s="22" t="s">
        <v>3</v>
      </c>
      <c r="C31" s="51">
        <v>1961777.65</v>
      </c>
      <c r="D31" s="51">
        <v>2948758.16</v>
      </c>
      <c r="E31" s="51">
        <v>2888158.16</v>
      </c>
      <c r="F31" s="51">
        <v>2752985.93</v>
      </c>
      <c r="G31" s="31">
        <f t="shared" si="3"/>
        <v>95.31977743213342</v>
      </c>
      <c r="H31" s="31">
        <f aca="true" t="shared" si="7" ref="H31:H37">SUM(F31/D31)*100</f>
        <v>93.36085838928209</v>
      </c>
      <c r="I31" s="35">
        <f t="shared" si="5"/>
        <v>791208.2800000003</v>
      </c>
      <c r="J31" s="18">
        <f t="shared" si="6"/>
        <v>140.33119043842711</v>
      </c>
    </row>
    <row r="32" spans="1:10" s="3" customFormat="1" ht="102" customHeight="1">
      <c r="A32" s="32">
        <v>41035200</v>
      </c>
      <c r="B32" s="38" t="s">
        <v>39</v>
      </c>
      <c r="C32" s="51">
        <v>293700</v>
      </c>
      <c r="D32" s="51">
        <v>400000</v>
      </c>
      <c r="E32" s="51">
        <v>400000</v>
      </c>
      <c r="F32" s="51">
        <v>400000</v>
      </c>
      <c r="G32" s="31">
        <f t="shared" si="3"/>
        <v>100</v>
      </c>
      <c r="H32" s="31">
        <f t="shared" si="7"/>
        <v>100</v>
      </c>
      <c r="I32" s="35">
        <f t="shared" si="5"/>
        <v>106300</v>
      </c>
      <c r="J32" s="18"/>
    </row>
    <row r="33" spans="1:10" s="3" customFormat="1" ht="96.75" customHeight="1">
      <c r="A33" s="32">
        <v>41035300</v>
      </c>
      <c r="B33" s="38" t="s">
        <v>40</v>
      </c>
      <c r="C33" s="51">
        <v>900000</v>
      </c>
      <c r="D33" s="51">
        <v>355208.34</v>
      </c>
      <c r="E33" s="51">
        <v>355208.34</v>
      </c>
      <c r="F33" s="51">
        <v>0</v>
      </c>
      <c r="G33" s="31">
        <f t="shared" si="3"/>
        <v>0</v>
      </c>
      <c r="H33" s="31">
        <f t="shared" si="7"/>
        <v>0</v>
      </c>
      <c r="I33" s="35">
        <f t="shared" si="5"/>
        <v>-900000</v>
      </c>
      <c r="J33" s="18"/>
    </row>
    <row r="34" spans="1:10" s="3" customFormat="1" ht="77.25" customHeight="1">
      <c r="A34" s="32">
        <v>41035400</v>
      </c>
      <c r="B34" s="38" t="s">
        <v>38</v>
      </c>
      <c r="C34" s="51"/>
      <c r="D34" s="51">
        <v>22966</v>
      </c>
      <c r="E34" s="51">
        <v>16322</v>
      </c>
      <c r="F34" s="51">
        <v>14107</v>
      </c>
      <c r="G34" s="31">
        <f t="shared" si="3"/>
        <v>86.42935914716334</v>
      </c>
      <c r="H34" s="31">
        <f t="shared" si="7"/>
        <v>61.42558564834973</v>
      </c>
      <c r="I34" s="35">
        <f t="shared" si="5"/>
        <v>14107</v>
      </c>
      <c r="J34" s="18"/>
    </row>
    <row r="35" spans="1:10" s="3" customFormat="1" ht="97.5" customHeight="1">
      <c r="A35" s="17">
        <v>41035800</v>
      </c>
      <c r="B35" s="17" t="s">
        <v>10</v>
      </c>
      <c r="C35" s="51">
        <v>98236.15</v>
      </c>
      <c r="D35" s="51">
        <v>284300</v>
      </c>
      <c r="E35" s="51">
        <v>274800</v>
      </c>
      <c r="F35" s="51">
        <v>207258.84</v>
      </c>
      <c r="G35" s="31">
        <f t="shared" si="3"/>
        <v>75.42170305676856</v>
      </c>
      <c r="H35" s="31">
        <f t="shared" si="7"/>
        <v>72.90145620823074</v>
      </c>
      <c r="I35" s="35">
        <f>SUM(F35-C35)</f>
        <v>109022.69</v>
      </c>
      <c r="J35" s="18">
        <f>SUM(F35/C35)*100</f>
        <v>210.9802145136999</v>
      </c>
    </row>
    <row r="36" spans="1:10" s="3" customFormat="1" ht="112.5" customHeight="1">
      <c r="A36" s="17">
        <v>41037000</v>
      </c>
      <c r="B36" s="38" t="s">
        <v>32</v>
      </c>
      <c r="C36" s="51">
        <v>0</v>
      </c>
      <c r="D36" s="51">
        <v>1900</v>
      </c>
      <c r="E36" s="51">
        <v>1900</v>
      </c>
      <c r="F36" s="51">
        <v>1900</v>
      </c>
      <c r="G36" s="31">
        <f t="shared" si="3"/>
        <v>100</v>
      </c>
      <c r="H36" s="31">
        <f t="shared" si="7"/>
        <v>100</v>
      </c>
      <c r="I36" s="35">
        <f>SUM(F36-C36)</f>
        <v>1900</v>
      </c>
      <c r="J36" s="18" t="e">
        <f>SUM(F36/C36)*100</f>
        <v>#DIV/0!</v>
      </c>
    </row>
    <row r="37" spans="1:12" s="7" customFormat="1" ht="51.75" customHeight="1">
      <c r="A37" s="45"/>
      <c r="B37" s="46" t="s">
        <v>11</v>
      </c>
      <c r="C37" s="52">
        <f>SUM(C18+C19)</f>
        <v>376828321.09</v>
      </c>
      <c r="D37" s="52">
        <f>SUM(D18+D19)</f>
        <v>719513315.5500001</v>
      </c>
      <c r="E37" s="52">
        <f>SUM(E18+E19)</f>
        <v>580256088.55</v>
      </c>
      <c r="F37" s="52">
        <f>SUM(F18+F19)</f>
        <v>578266880.2099999</v>
      </c>
      <c r="G37" s="25">
        <f t="shared" si="3"/>
        <v>99.65718440887525</v>
      </c>
      <c r="H37" s="25">
        <f t="shared" si="7"/>
        <v>80.36917006434682</v>
      </c>
      <c r="I37" s="47">
        <f>SUM(I18+I19)</f>
        <v>179042540.01000002</v>
      </c>
      <c r="J37" s="23">
        <f>SUM(F37/C37)*100</f>
        <v>153.45632157830548</v>
      </c>
      <c r="K37" s="6"/>
      <c r="L37" s="8">
        <v>150003350.29</v>
      </c>
    </row>
    <row r="38" spans="1:10" ht="35.25" customHeight="1">
      <c r="A38" s="39"/>
      <c r="B38" s="42" t="s">
        <v>2</v>
      </c>
      <c r="C38" s="53"/>
      <c r="D38" s="53"/>
      <c r="E38" s="53"/>
      <c r="F38" s="53"/>
      <c r="G38" s="43"/>
      <c r="H38" s="43"/>
      <c r="I38" s="44" t="s">
        <v>22</v>
      </c>
      <c r="J38" s="24"/>
    </row>
    <row r="39" spans="1:10" ht="82.5" customHeight="1">
      <c r="A39" s="19">
        <v>21110000</v>
      </c>
      <c r="B39" s="22" t="s">
        <v>17</v>
      </c>
      <c r="C39" s="51">
        <v>5248.35</v>
      </c>
      <c r="D39" s="51">
        <v>0</v>
      </c>
      <c r="E39" s="51">
        <v>0</v>
      </c>
      <c r="F39" s="51">
        <v>162.8</v>
      </c>
      <c r="G39" s="31">
        <v>0</v>
      </c>
      <c r="H39" s="31">
        <v>0</v>
      </c>
      <c r="I39" s="35">
        <f aca="true" t="shared" si="8" ref="I39:I47">SUM(F39-C39)</f>
        <v>-5085.55</v>
      </c>
      <c r="J39" s="18">
        <f aca="true" t="shared" si="9" ref="J39:J47">SUM(F39/C39)*100</f>
        <v>3.1019272723808435</v>
      </c>
    </row>
    <row r="40" spans="1:10" ht="57" customHeight="1">
      <c r="A40" s="19">
        <v>25000000</v>
      </c>
      <c r="B40" s="22" t="s">
        <v>12</v>
      </c>
      <c r="C40" s="51">
        <v>5737451</v>
      </c>
      <c r="D40" s="51">
        <v>7924151.45</v>
      </c>
      <c r="E40" s="51">
        <v>7630856.73</v>
      </c>
      <c r="F40" s="51">
        <v>7630856.73</v>
      </c>
      <c r="G40" s="31">
        <v>0</v>
      </c>
      <c r="H40" s="31">
        <f aca="true" t="shared" si="10" ref="H40:H47">SUM(F40/D40)*100</f>
        <v>96.29872394728145</v>
      </c>
      <c r="I40" s="35">
        <f t="shared" si="8"/>
        <v>1893405.7300000004</v>
      </c>
      <c r="J40" s="18">
        <f t="shared" si="9"/>
        <v>133.00081743617505</v>
      </c>
    </row>
    <row r="41" spans="1:10" ht="60.75" customHeight="1" hidden="1">
      <c r="A41" s="19"/>
      <c r="B41" s="22"/>
      <c r="C41" s="51"/>
      <c r="D41" s="51"/>
      <c r="E41" s="51"/>
      <c r="F41" s="51"/>
      <c r="G41" s="31">
        <v>0</v>
      </c>
      <c r="H41" s="31" t="e">
        <f t="shared" si="10"/>
        <v>#DIV/0!</v>
      </c>
      <c r="I41" s="35">
        <f t="shared" si="8"/>
        <v>0</v>
      </c>
      <c r="J41" s="18" t="e">
        <f t="shared" si="9"/>
        <v>#DIV/0!</v>
      </c>
    </row>
    <row r="42" spans="1:10" ht="108" customHeight="1">
      <c r="A42" s="57">
        <v>410345000</v>
      </c>
      <c r="B42" s="22" t="s">
        <v>37</v>
      </c>
      <c r="C42" s="51"/>
      <c r="D42" s="51">
        <v>2050000</v>
      </c>
      <c r="E42" s="51">
        <v>2050000</v>
      </c>
      <c r="F42" s="51">
        <v>2050000</v>
      </c>
      <c r="G42" s="31">
        <v>0</v>
      </c>
      <c r="H42" s="31">
        <f t="shared" si="10"/>
        <v>100</v>
      </c>
      <c r="I42" s="35">
        <f t="shared" si="8"/>
        <v>2050000</v>
      </c>
      <c r="J42" s="18"/>
    </row>
    <row r="43" spans="1:12" ht="54.75" customHeight="1">
      <c r="A43" s="17">
        <v>41035000</v>
      </c>
      <c r="B43" s="22" t="s">
        <v>3</v>
      </c>
      <c r="C43" s="51">
        <v>5738734</v>
      </c>
      <c r="D43" s="51">
        <v>5750603</v>
      </c>
      <c r="E43" s="51">
        <v>5750603</v>
      </c>
      <c r="F43" s="51">
        <v>4366095</v>
      </c>
      <c r="G43" s="31">
        <f t="shared" si="3"/>
        <v>75.92412482656167</v>
      </c>
      <c r="H43" s="31">
        <f t="shared" si="10"/>
        <v>75.92412482656167</v>
      </c>
      <c r="I43" s="35">
        <f t="shared" si="8"/>
        <v>-1372639</v>
      </c>
      <c r="J43" s="18">
        <f t="shared" si="9"/>
        <v>76.0811530905597</v>
      </c>
      <c r="L43" s="2"/>
    </row>
    <row r="44" spans="1:12" ht="113.25" customHeight="1" hidden="1">
      <c r="A44" s="17"/>
      <c r="B44" s="22"/>
      <c r="C44" s="51"/>
      <c r="D44" s="51"/>
      <c r="E44" s="51"/>
      <c r="F44" s="51"/>
      <c r="G44" s="31" t="e">
        <f t="shared" si="3"/>
        <v>#DIV/0!</v>
      </c>
      <c r="H44" s="31" t="e">
        <f t="shared" si="10"/>
        <v>#DIV/0!</v>
      </c>
      <c r="I44" s="35">
        <f t="shared" si="8"/>
        <v>0</v>
      </c>
      <c r="J44" s="18" t="e">
        <f t="shared" si="9"/>
        <v>#DIV/0!</v>
      </c>
      <c r="L44" s="2"/>
    </row>
    <row r="45" spans="1:12" ht="105" customHeight="1">
      <c r="A45" s="58">
        <v>41035200</v>
      </c>
      <c r="B45" s="22" t="s">
        <v>39</v>
      </c>
      <c r="C45" s="51">
        <v>70000</v>
      </c>
      <c r="D45" s="51"/>
      <c r="E45" s="51"/>
      <c r="F45" s="51"/>
      <c r="G45" s="31" t="e">
        <f t="shared" si="3"/>
        <v>#DIV/0!</v>
      </c>
      <c r="H45" s="31" t="e">
        <f t="shared" si="10"/>
        <v>#DIV/0!</v>
      </c>
      <c r="I45" s="35">
        <f t="shared" si="8"/>
        <v>-70000</v>
      </c>
      <c r="J45" s="18"/>
      <c r="L45" s="2"/>
    </row>
    <row r="46" spans="1:12" ht="52.5" customHeight="1">
      <c r="A46" s="45"/>
      <c r="B46" s="46" t="s">
        <v>13</v>
      </c>
      <c r="C46" s="54">
        <f>SUM(C39:C45)</f>
        <v>11551433.35</v>
      </c>
      <c r="D46" s="54">
        <f>SUM(D39:D45)</f>
        <v>15724754.45</v>
      </c>
      <c r="E46" s="54">
        <f>SUM(E39:E45)</f>
        <v>15431459.73</v>
      </c>
      <c r="F46" s="54">
        <f>SUM(F39:F45)</f>
        <v>14047114.530000001</v>
      </c>
      <c r="G46" s="25">
        <f t="shared" si="3"/>
        <v>91.02907162237723</v>
      </c>
      <c r="H46" s="25">
        <f t="shared" si="10"/>
        <v>89.33121706075354</v>
      </c>
      <c r="I46" s="49">
        <f t="shared" si="8"/>
        <v>2495681.1800000016</v>
      </c>
      <c r="J46" s="25">
        <f t="shared" si="9"/>
        <v>121.60494809936293</v>
      </c>
      <c r="L46">
        <v>1610219.18</v>
      </c>
    </row>
    <row r="47" spans="1:10" ht="48.75" customHeight="1">
      <c r="A47" s="45"/>
      <c r="B47" s="46" t="s">
        <v>14</v>
      </c>
      <c r="C47" s="54">
        <f>C37+C46</f>
        <v>388379754.44</v>
      </c>
      <c r="D47" s="54">
        <f>D37+D46</f>
        <v>735238070.0000001</v>
      </c>
      <c r="E47" s="54">
        <f>E37+E46</f>
        <v>595687548.28</v>
      </c>
      <c r="F47" s="54">
        <f>F37+F46</f>
        <v>592313994.7399999</v>
      </c>
      <c r="G47" s="25">
        <f t="shared" si="3"/>
        <v>99.43367062988962</v>
      </c>
      <c r="H47" s="25">
        <f t="shared" si="10"/>
        <v>80.56084401886314</v>
      </c>
      <c r="I47" s="49">
        <f t="shared" si="8"/>
        <v>203934240.2999999</v>
      </c>
      <c r="J47" s="25">
        <f t="shared" si="9"/>
        <v>152.5089781247867</v>
      </c>
    </row>
    <row r="48" spans="1:10" ht="99.75" customHeight="1">
      <c r="A48" s="63"/>
      <c r="B48" s="63"/>
      <c r="C48" s="26"/>
      <c r="D48" s="26"/>
      <c r="E48" s="26"/>
      <c r="F48" s="26"/>
      <c r="G48" s="26"/>
      <c r="H48" s="26"/>
      <c r="I48" s="26"/>
      <c r="J48" s="26"/>
    </row>
    <row r="49" spans="1:10" ht="18.75">
      <c r="A49" s="27" t="s">
        <v>31</v>
      </c>
      <c r="B49" s="27"/>
      <c r="C49" s="28"/>
      <c r="D49" s="28"/>
      <c r="E49" s="28"/>
      <c r="F49" s="28"/>
      <c r="G49" s="28" t="s">
        <v>30</v>
      </c>
      <c r="H49" s="28"/>
      <c r="I49" s="28"/>
      <c r="J49" s="28"/>
    </row>
    <row r="50" spans="1:10" ht="18.75">
      <c r="A50" s="27"/>
      <c r="B50" s="27"/>
      <c r="C50" s="27"/>
      <c r="D50" s="27"/>
      <c r="E50" s="27"/>
      <c r="F50" s="29"/>
      <c r="G50" s="29"/>
      <c r="H50" s="60"/>
      <c r="I50" s="60"/>
      <c r="J50" s="60"/>
    </row>
    <row r="51" spans="1:10" ht="15">
      <c r="A51" s="12"/>
      <c r="B51" s="12"/>
      <c r="C51" s="12"/>
      <c r="D51" s="12"/>
      <c r="E51" s="12"/>
      <c r="F51" s="12"/>
      <c r="G51" s="12"/>
      <c r="H51" s="12"/>
      <c r="I51" s="12"/>
      <c r="J51" s="12"/>
    </row>
  </sheetData>
  <sheetProtection/>
  <mergeCells count="6">
    <mergeCell ref="A1:I1"/>
    <mergeCell ref="A2:J2"/>
    <mergeCell ref="H50:J50"/>
    <mergeCell ref="A7:J7"/>
    <mergeCell ref="A8:J9"/>
    <mergeCell ref="A48:B48"/>
  </mergeCells>
  <printOptions/>
  <pageMargins left="0.2" right="0.19" top="0.16" bottom="0.23" header="0.19" footer="0.23"/>
  <pageSetup horizontalDpi="600" verticalDpi="600" orientation="portrait" paperSize="9" scale="50" r:id="rId1"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2017-10-09T07:46:55Z</cp:lastPrinted>
  <dcterms:created xsi:type="dcterms:W3CDTF">2003-03-17T11:10:21Z</dcterms:created>
  <dcterms:modified xsi:type="dcterms:W3CDTF">2017-10-09T07:49:42Z</dcterms:modified>
  <cp:category/>
  <cp:version/>
  <cp:contentType/>
  <cp:contentStatus/>
</cp:coreProperties>
</file>