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9435" activeTab="0"/>
  </bookViews>
  <sheets>
    <sheet name="дод.7" sheetId="1" r:id="rId1"/>
  </sheets>
  <definedNames>
    <definedName name="_xlfn.AGGREGATE" hidden="1">#NAME?</definedName>
    <definedName name="_xlnm.Print_Area" localSheetId="0">'дод.7'!$B$2:$I$71</definedName>
  </definedNames>
  <calcPr fullCalcOnLoad="1"/>
</workbook>
</file>

<file path=xl/sharedStrings.xml><?xml version="1.0" encoding="utf-8"?>
<sst xmlns="http://schemas.openxmlformats.org/spreadsheetml/2006/main" count="146" uniqueCount="120">
  <si>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</si>
  <si>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</si>
  <si>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</si>
  <si>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</si>
  <si>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</si>
  <si>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</si>
  <si>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</si>
  <si>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</si>
  <si>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</si>
  <si>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</si>
  <si>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Програма розвитку місцевого самоврядування в Коломийському районі на 2016-2020 роки</t>
  </si>
  <si>
    <t>0763</t>
  </si>
  <si>
    <t>Програми і централізовані заходи  у галузі охорони здоров'я</t>
  </si>
  <si>
    <t xml:space="preserve">Програма і централізовані заходи з імунопрофілактики </t>
  </si>
  <si>
    <t xml:space="preserve">Програма "Імунопрофілактика та захист населення від інфекційних хвороб в Коломийському районі  на 2016-2020 роки" </t>
  </si>
  <si>
    <t>Програма і централізовані заходи боротьби з туберкульозом</t>
  </si>
  <si>
    <t xml:space="preserve">Програма протидії епідемії туберкульозу в Коломийському  районі на 2016-2020 роки </t>
  </si>
  <si>
    <t>Управління освіти, молоді та спорту райдержадміністрації</t>
  </si>
  <si>
    <t xml:space="preserve">Районна рада </t>
  </si>
  <si>
    <r>
      <t xml:space="preserve">Районна рада </t>
    </r>
  </si>
  <si>
    <t xml:space="preserve">Управління освіти, молоді та спорту райдержадміністрації </t>
  </si>
  <si>
    <t>Програма розвитку первинної медико-санітарної допомоги на засадах сімейної медицини на період 2016-2018 років</t>
  </si>
  <si>
    <t>грн.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</si>
  <si>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</si>
  <si>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</si>
  <si>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0990</t>
  </si>
  <si>
    <t>Програма розвитку  освіти Коломийщини на 2016-2023 роки</t>
  </si>
  <si>
    <t>1040</t>
  </si>
  <si>
    <t>Оздоровлення та відпочинок дітей (крім заходів з оздоровлення дітей, що здійснюються  за рахунок коштів на оздоровлення громадян, які постраждали внаслідок Чорнобильської катастрофи)</t>
  </si>
  <si>
    <t>Районна цільова соціальна програма з оздоровлення та відпочинку дітей на 2016-2020 роки</t>
  </si>
  <si>
    <t>Управління праці та соціального захисту населення райдержадміністрації</t>
  </si>
  <si>
    <t>1090</t>
  </si>
  <si>
    <t>Районна програма соціальної підтримки та реабілітації інвалідів зору на 2015-2019 роки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</si>
  <si>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</si>
  <si>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</si>
  <si>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 xml:space="preserve">Програма соціального захисту і підтримки дітей-сиріт та дітей, позбавлених батьківського піклування, осіб з числа дітей-сиріт та дітей, позбавлених батьківського піклування, профілактики бездоглядності та безпритульності серед неповнолітніх на 2016-2020 роки </t>
  </si>
  <si>
    <t>Відділ культури райдержадміністрації</t>
  </si>
  <si>
    <t>Програма забезпечення соціальним та впорядкованим житлом осіб із числа дітей-сиріт та дітей позбавлених батьківського піклування та сімей, які опинились у складних життєвих обставинах на 2014-2018 роки</t>
  </si>
  <si>
    <t>0829</t>
  </si>
  <si>
    <t>Програма розвитку культури Коломийського району на 2016-2020роки</t>
  </si>
  <si>
    <t xml:space="preserve">Програма підтримки  сімей загиблих і постраждалих під час масових акцій громадського протесту в період з 21 листопада 2013 року по 21 лютого 2014 року, учасників бойових дій, осіб, які перебувають чи перебували у складі добровольчих формувань, що утворились для захисту незалежності, суверенітету та територіальної цілісності України та інших громадян, які залучалися і брали безпосередню участь в антитерористичній операції в районах її проведення </t>
  </si>
  <si>
    <t xml:space="preserve">Районна програма "Мобільний офіс соціальний” на 2017-2020 роки  </t>
  </si>
  <si>
    <t>Районна комплексна програма соціального захисту населення Коломийського району у 2017-2020 роках</t>
  </si>
  <si>
    <t>Відділ агропромислового розвитку райдержадміністрації</t>
  </si>
  <si>
    <t>0421</t>
  </si>
  <si>
    <t>Комплексна програма перспективи агропромислового комплексу та розвитку сільських територій Коломийського району у 2016-2020 роках</t>
  </si>
  <si>
    <t xml:space="preserve">Програма   індивідуального житлового будівництва на селі та поліпшення житлово-побутових умов сільського населення "Власний дім" на 2017-2020 роки </t>
  </si>
  <si>
    <t>Управління економіки райдержадміністрації</t>
  </si>
  <si>
    <t>Сприяння розвитку малого та середнього підприємництва</t>
  </si>
  <si>
    <t xml:space="preserve"> Програма  підтримки  малого і середнього підприємництва в  Коломийському районі на 2017-2018 роки</t>
  </si>
  <si>
    <t>Комплексна цільова соціальна програма розвитку цивільного захисту Коломийського району на 2016-2020 роки</t>
  </si>
  <si>
    <t>0320</t>
  </si>
  <si>
    <t>Програма розвитку туризму в Коломийському районі  на 2016-2020 роки</t>
  </si>
  <si>
    <t>Програма будівництва, реконструкції та модернізації об'єктів дорожньо-транспортної інфраструктури Коломийського району на 2016-2020 роки</t>
  </si>
  <si>
    <t>Районна цільова програма "Теплий заклад культури Коломийського району" на 2016-2020 роки"</t>
  </si>
  <si>
    <t xml:space="preserve">Фінансове управління райдержадміністрації </t>
  </si>
  <si>
    <t>0180</t>
  </si>
  <si>
    <t>Краща спортивна громада</t>
  </si>
  <si>
    <t>Громада кращого довкілля</t>
  </si>
  <si>
    <t>Код ТПКВКМБ /
ТКВКБМС</t>
  </si>
  <si>
    <t>Код ФКВКБ</t>
  </si>
  <si>
    <t>Код програмної класифікації видатків та кредитування місцевих бюджетів</t>
  </si>
  <si>
    <t>Цільова програма фінансування мобілізаційних заходів та цивільного захисту населення в Коломийському районі на 2017-2018 роки</t>
  </si>
  <si>
    <t>Служба у справах дітей райдержадміністрації</t>
  </si>
  <si>
    <t>Надання пільг населенню, на оплату житлово-комунальних послуг і природного газу</t>
  </si>
  <si>
    <t>Обласний фонд підтримки індивідуального житлового будівництва  на селі</t>
  </si>
  <si>
    <t>Ліснохлібичинська сільська рада</t>
  </si>
  <si>
    <t xml:space="preserve">Перелік місцевих (регіональних) програм, які фінансуватимуться за рахунок коштів
Коломийського районного бюджету  у 2018 році
</t>
  </si>
  <si>
    <t>Ценявська  сільська рада</t>
  </si>
  <si>
    <t>0112141</t>
  </si>
  <si>
    <t>0112142</t>
  </si>
  <si>
    <t>0112150</t>
  </si>
  <si>
    <t>2150</t>
  </si>
  <si>
    <t>0112152</t>
  </si>
  <si>
    <t>2152</t>
  </si>
  <si>
    <t xml:space="preserve"> Інші програми, та заходи  у сфері охорони здоров'я</t>
  </si>
  <si>
    <t xml:space="preserve"> Інші програми, заклади та заходи  у сфері охорони здоров'я</t>
  </si>
  <si>
    <t>0600000</t>
  </si>
  <si>
    <t>0610000</t>
  </si>
  <si>
    <t>0611020</t>
  </si>
  <si>
    <t>0611160</t>
  </si>
  <si>
    <t xml:space="preserve">  Інші програм, заклади та заходи у сфері освіти</t>
  </si>
  <si>
    <t>0611162</t>
  </si>
  <si>
    <t xml:space="preserve"> Інші програми  та заходи у сфері освіти</t>
  </si>
  <si>
    <t>0613140</t>
  </si>
  <si>
    <t>0800000</t>
  </si>
  <si>
    <t>0810000</t>
  </si>
  <si>
    <t>0813240</t>
  </si>
  <si>
    <t xml:space="preserve"> Інші заклади та заходи</t>
  </si>
  <si>
    <t>0813180</t>
  </si>
  <si>
    <t>0900000</t>
  </si>
  <si>
    <t>0910000</t>
  </si>
  <si>
    <t>0913110</t>
  </si>
  <si>
    <t>0913112</t>
  </si>
  <si>
    <t>0813242</t>
  </si>
  <si>
    <t xml:space="preserve"> Інші заклади та заходи у галузі культури і мистецтва</t>
  </si>
  <si>
    <t xml:space="preserve">Районна цільова Програма «Духовне життя» на 2016-2020 роки </t>
  </si>
  <si>
    <t xml:space="preserve"> Реалізація програм в галузі сільського господарства</t>
  </si>
  <si>
    <t xml:space="preserve"> Догострокові кредити індивідувальним забудовникам  житла на селі та їх повернення</t>
  </si>
  <si>
    <t xml:space="preserve"> Надання кредиту</t>
  </si>
  <si>
    <t xml:space="preserve"> Повернення кредиту</t>
  </si>
  <si>
    <t xml:space="preserve"> Розвиток готельного господарства та туризму </t>
  </si>
  <si>
    <t>0470</t>
  </si>
  <si>
    <t xml:space="preserve"> Заходи запобігання та ліквідації надзвичайних ситуацій та наслідків стихійного лиха</t>
  </si>
  <si>
    <t>0380</t>
  </si>
  <si>
    <t xml:space="preserve"> Заходи та роботи з мобілізаційної підготовки місцевого значення</t>
  </si>
  <si>
    <t xml:space="preserve"> Утримання та розвиток автомобільних доріг  та дорожньої інфраструктури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</si>
  <si>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</si>
  <si>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</si>
  <si>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Інші субвенції з місцевого бюджету</t>
  </si>
  <si>
    <t>Угорницька   сільська рада</t>
  </si>
  <si>
    <t>0112140</t>
  </si>
  <si>
    <t>2140</t>
  </si>
  <si>
    <t>2141</t>
  </si>
  <si>
    <t>2142</t>
  </si>
  <si>
    <t xml:space="preserve"> Реалізація програм в галузі  туризму і курортів</t>
  </si>
  <si>
    <t>Додаток № 7
до рішенняКоломийської районної ради
"Про районний бюджет  на 2018 рік"</t>
  </si>
  <si>
    <t>від 21.12.2017 року № 413-ХVІІІ/17</t>
  </si>
  <si>
    <t xml:space="preserve">  Керуюча справами виконавчого апарату районної ради     
</t>
  </si>
  <si>
    <t xml:space="preserve">Марія Сарахман 
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</si>
</sst>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1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26" fillId="26" borderId="12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92" fontId="33" fillId="0" borderId="12" xfId="93" applyNumberFormat="1" applyFont="1" applyBorder="1">
      <alignment vertical="top"/>
      <protection/>
    </xf>
    <xf numFmtId="49" fontId="4" fillId="0" borderId="13" xfId="0" applyNumberFormat="1" applyFont="1" applyBorder="1" applyAlignment="1">
      <alignment horizontal="center" vertical="center" wrapText="1"/>
    </xf>
    <xf numFmtId="192" fontId="34" fillId="0" borderId="12" xfId="93" applyNumberFormat="1" applyFont="1" applyBorder="1">
      <alignment vertical="top"/>
      <protection/>
    </xf>
    <xf numFmtId="0" fontId="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192" fontId="34" fillId="0" borderId="12" xfId="93" applyNumberFormat="1" applyFont="1" applyBorder="1" applyAlignment="1">
      <alignment vertical="top" wrapText="1"/>
      <protection/>
    </xf>
    <xf numFmtId="0" fontId="4" fillId="26" borderId="13" xfId="0" applyFont="1" applyFill="1" applyBorder="1" applyAlignment="1">
      <alignment horizontal="left" vertical="center" wrapText="1"/>
    </xf>
    <xf numFmtId="0" fontId="20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Border="1" applyAlignment="1">
      <alignment horizontal="center" vertical="center" wrapText="1"/>
    </xf>
    <xf numFmtId="192" fontId="35" fillId="0" borderId="12" xfId="93" applyNumberFormat="1" applyFont="1" applyBorder="1">
      <alignment vertical="top"/>
      <protection/>
    </xf>
    <xf numFmtId="0" fontId="20" fillId="0" borderId="0" xfId="0" applyFont="1" applyFill="1" applyAlignment="1">
      <alignment/>
    </xf>
    <xf numFmtId="0" fontId="32" fillId="26" borderId="13" xfId="0" applyFont="1" applyFill="1" applyBorder="1" applyAlignment="1">
      <alignment horizontal="left" vertical="center" wrapText="1"/>
    </xf>
    <xf numFmtId="3" fontId="35" fillId="0" borderId="12" xfId="93" applyNumberFormat="1" applyFont="1" applyBorder="1">
      <alignment vertical="top"/>
      <protection/>
    </xf>
    <xf numFmtId="0" fontId="32" fillId="0" borderId="12" xfId="0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192" fontId="26" fillId="0" borderId="12" xfId="93" applyNumberFormat="1" applyFont="1" applyBorder="1" applyAlignment="1">
      <alignment vertical="top" wrapText="1"/>
      <protection/>
    </xf>
    <xf numFmtId="0" fontId="4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24" borderId="12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36" fillId="26" borderId="1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26" fillId="26" borderId="13" xfId="0" applyFont="1" applyFill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 wrapText="1"/>
    </xf>
    <xf numFmtId="49" fontId="4" fillId="26" borderId="12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vertical="center" wrapText="1"/>
    </xf>
    <xf numFmtId="192" fontId="26" fillId="26" borderId="12" xfId="93" applyNumberFormat="1" applyFont="1" applyFill="1" applyBorder="1" applyAlignment="1">
      <alignment vertical="top" wrapText="1"/>
      <protection/>
    </xf>
    <xf numFmtId="0" fontId="4" fillId="7" borderId="12" xfId="0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 wrapText="1"/>
    </xf>
    <xf numFmtId="192" fontId="33" fillId="7" borderId="12" xfId="93" applyNumberFormat="1" applyFont="1" applyFill="1" applyBorder="1" applyAlignment="1">
      <alignment vertical="top" wrapText="1"/>
      <protection/>
    </xf>
    <xf numFmtId="49" fontId="4" fillId="0" borderId="12" xfId="0" applyNumberFormat="1" applyFont="1" applyBorder="1" applyAlignment="1">
      <alignment vertical="center" wrapText="1"/>
    </xf>
    <xf numFmtId="192" fontId="35" fillId="0" borderId="12" xfId="93" applyNumberFormat="1" applyFont="1" applyBorder="1" applyAlignment="1">
      <alignment vertical="top"/>
      <protection/>
    </xf>
    <xf numFmtId="0" fontId="32" fillId="26" borderId="16" xfId="0" applyFont="1" applyFill="1" applyBorder="1" applyAlignment="1">
      <alignment vertical="center" wrapText="1"/>
    </xf>
    <xf numFmtId="3" fontId="35" fillId="0" borderId="12" xfId="93" applyNumberFormat="1" applyFont="1" applyBorder="1" applyAlignment="1">
      <alignment vertical="top"/>
      <protection/>
    </xf>
    <xf numFmtId="192" fontId="33" fillId="7" borderId="12" xfId="93" applyNumberFormat="1" applyFont="1" applyFill="1" applyBorder="1">
      <alignment vertical="top"/>
      <protection/>
    </xf>
    <xf numFmtId="0" fontId="4" fillId="7" borderId="13" xfId="0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192" fontId="34" fillId="7" borderId="12" xfId="93" applyNumberFormat="1" applyFont="1" applyFill="1" applyBorder="1" applyAlignment="1">
      <alignment vertical="top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49" fontId="26" fillId="7" borderId="12" xfId="0" applyNumberFormat="1" applyFont="1" applyFill="1" applyBorder="1" applyAlignment="1">
      <alignment horizontal="center" vertical="center" wrapText="1"/>
    </xf>
    <xf numFmtId="192" fontId="34" fillId="7" borderId="12" xfId="93" applyNumberFormat="1" applyFont="1" applyFill="1" applyBorder="1">
      <alignment vertical="top"/>
      <protection/>
    </xf>
    <xf numFmtId="0" fontId="4" fillId="7" borderId="12" xfId="0" applyFont="1" applyFill="1" applyBorder="1" applyAlignment="1">
      <alignment horizontal="justify" vertical="center" wrapText="1"/>
    </xf>
    <xf numFmtId="192" fontId="33" fillId="7" borderId="12" xfId="93" applyNumberFormat="1" applyFont="1" applyFill="1" applyBorder="1" applyAlignment="1">
      <alignment vertical="center"/>
      <protection/>
    </xf>
    <xf numFmtId="3" fontId="33" fillId="7" borderId="12" xfId="93" applyNumberFormat="1" applyFont="1" applyFill="1" applyBorder="1" applyAlignment="1">
      <alignment vertical="center"/>
      <protection/>
    </xf>
    <xf numFmtId="49" fontId="32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26" borderId="12" xfId="0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4" fillId="27" borderId="13" xfId="0" applyNumberFormat="1" applyFont="1" applyFill="1" applyBorder="1" applyAlignment="1">
      <alignment horizontal="center" vertical="center" wrapText="1"/>
    </xf>
    <xf numFmtId="0" fontId="4" fillId="27" borderId="13" xfId="0" applyFont="1" applyFill="1" applyBorder="1" applyAlignment="1">
      <alignment horizontal="left" vertical="center" wrapText="1"/>
    </xf>
    <xf numFmtId="192" fontId="33" fillId="27" borderId="12" xfId="93" applyNumberFormat="1" applyFont="1" applyFill="1" applyBorder="1" applyAlignment="1">
      <alignment vertical="top" wrapText="1"/>
      <protection/>
    </xf>
    <xf numFmtId="49" fontId="4" fillId="27" borderId="12" xfId="0" applyNumberFormat="1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vertical="center" wrapText="1"/>
    </xf>
    <xf numFmtId="192" fontId="34" fillId="27" borderId="12" xfId="93" applyNumberFormat="1" applyFont="1" applyFill="1" applyBorder="1" applyAlignment="1">
      <alignment vertical="top" wrapText="1"/>
      <protection/>
    </xf>
    <xf numFmtId="0" fontId="0" fillId="27" borderId="0" xfId="0" applyFont="1" applyFill="1" applyAlignment="1">
      <alignment/>
    </xf>
    <xf numFmtId="0" fontId="26" fillId="27" borderId="12" xfId="0" applyFont="1" applyFill="1" applyBorder="1" applyAlignment="1">
      <alignment horizontal="center" vertical="center" wrapText="1"/>
    </xf>
    <xf numFmtId="49" fontId="26" fillId="27" borderId="12" xfId="0" applyNumberFormat="1" applyFont="1" applyFill="1" applyBorder="1" applyAlignment="1">
      <alignment horizontal="center" vertical="center" wrapText="1"/>
    </xf>
    <xf numFmtId="192" fontId="33" fillId="27" borderId="12" xfId="93" applyNumberFormat="1" applyFont="1" applyFill="1" applyBorder="1">
      <alignment vertical="top"/>
      <protection/>
    </xf>
    <xf numFmtId="3" fontId="33" fillId="7" borderId="12" xfId="93" applyNumberFormat="1" applyFont="1" applyFill="1" applyBorder="1" applyAlignment="1">
      <alignment horizontal="center" vertical="center"/>
      <protection/>
    </xf>
    <xf numFmtId="3" fontId="33" fillId="0" borderId="12" xfId="93" applyNumberFormat="1" applyFont="1" applyBorder="1" applyAlignment="1">
      <alignment horizontal="center" vertical="center"/>
      <protection/>
    </xf>
    <xf numFmtId="3" fontId="38" fillId="0" borderId="12" xfId="93" applyNumberFormat="1" applyFont="1" applyBorder="1" applyAlignment="1">
      <alignment horizontal="center" vertical="center"/>
      <protection/>
    </xf>
    <xf numFmtId="3" fontId="34" fillId="0" borderId="12" xfId="93" applyNumberFormat="1" applyFont="1" applyBorder="1" applyAlignment="1">
      <alignment horizontal="center" vertical="center"/>
      <protection/>
    </xf>
    <xf numFmtId="3" fontId="33" fillId="27" borderId="12" xfId="93" applyNumberFormat="1" applyFont="1" applyFill="1" applyBorder="1" applyAlignment="1">
      <alignment horizontal="center" vertical="center"/>
      <protection/>
    </xf>
    <xf numFmtId="3" fontId="34" fillId="0" borderId="12" xfId="93" applyNumberFormat="1" applyFont="1" applyFill="1" applyBorder="1" applyAlignment="1">
      <alignment horizontal="center" vertical="center"/>
      <protection/>
    </xf>
    <xf numFmtId="3" fontId="38" fillId="0" borderId="12" xfId="93" applyNumberFormat="1" applyFont="1" applyFill="1" applyBorder="1" applyAlignment="1">
      <alignment horizontal="center" vertical="center"/>
      <protection/>
    </xf>
    <xf numFmtId="3" fontId="34" fillId="27" borderId="12" xfId="93" applyNumberFormat="1" applyFont="1" applyFill="1" applyBorder="1" applyAlignment="1">
      <alignment horizontal="center" vertical="center"/>
      <protection/>
    </xf>
    <xf numFmtId="3" fontId="34" fillId="26" borderId="12" xfId="93" applyNumberFormat="1" applyFont="1" applyFill="1" applyBorder="1" applyAlignment="1">
      <alignment horizontal="center" vertical="center"/>
      <protection/>
    </xf>
    <xf numFmtId="3" fontId="35" fillId="0" borderId="12" xfId="93" applyNumberFormat="1" applyFont="1" applyBorder="1" applyAlignment="1">
      <alignment horizontal="center" vertical="center"/>
      <protection/>
    </xf>
    <xf numFmtId="3" fontId="37" fillId="0" borderId="12" xfId="93" applyNumberFormat="1" applyFont="1" applyBorder="1" applyAlignment="1">
      <alignment horizontal="center" vertical="center"/>
      <protection/>
    </xf>
    <xf numFmtId="49" fontId="4" fillId="28" borderId="12" xfId="0" applyNumberFormat="1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justify" vertical="center" wrapText="1"/>
    </xf>
    <xf numFmtId="192" fontId="33" fillId="28" borderId="12" xfId="0" applyNumberFormat="1" applyFont="1" applyFill="1" applyBorder="1" applyAlignment="1">
      <alignment vertical="justify"/>
    </xf>
    <xf numFmtId="3" fontId="33" fillId="28" borderId="12" xfId="0" applyNumberFormat="1" applyFont="1" applyFill="1" applyBorder="1" applyAlignment="1">
      <alignment vertical="justify"/>
    </xf>
    <xf numFmtId="3" fontId="33" fillId="28" borderId="12" xfId="93" applyNumberFormat="1" applyFont="1" applyFill="1" applyBorder="1" applyAlignment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2" fontId="34" fillId="0" borderId="17" xfId="93" applyNumberFormat="1" applyFont="1" applyBorder="1" applyAlignment="1">
      <alignment horizontal="left" vertical="top" wrapText="1"/>
      <protection/>
    </xf>
    <xf numFmtId="192" fontId="34" fillId="0" borderId="13" xfId="93" applyNumberFormat="1" applyFont="1" applyBorder="1" applyAlignment="1">
      <alignment horizontal="left" vertical="top" wrapText="1"/>
      <protection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6" fillId="26" borderId="19" xfId="0" applyFont="1" applyFill="1" applyBorder="1" applyAlignment="1">
      <alignment horizontal="left" vertical="center" wrapText="1"/>
    </xf>
    <xf numFmtId="0" fontId="36" fillId="26" borderId="16" xfId="0" applyFont="1" applyFill="1" applyBorder="1" applyAlignment="1">
      <alignment horizontal="left" vertical="center" wrapText="1"/>
    </xf>
    <xf numFmtId="0" fontId="36" fillId="26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Normal="75" zoomScaleSheetLayoutView="100" zoomScalePageLayoutView="0" workbookViewId="0" topLeftCell="B58">
      <selection activeCell="F25" sqref="F25"/>
    </sheetView>
  </sheetViews>
  <sheetFormatPr defaultColWidth="9.16015625" defaultRowHeight="12.75"/>
  <cols>
    <col min="1" max="1" width="3.83203125" style="3" hidden="1" customWidth="1"/>
    <col min="2" max="2" width="19.83203125" style="9" customWidth="1"/>
    <col min="3" max="3" width="15.5" style="9" customWidth="1"/>
    <col min="4" max="4" width="17.83203125" style="9" customWidth="1"/>
    <col min="5" max="5" width="46.66015625" style="3" customWidth="1"/>
    <col min="6" max="6" width="58.16015625" style="3" customWidth="1"/>
    <col min="7" max="7" width="20.66015625" style="3" customWidth="1"/>
    <col min="8" max="8" width="17.33203125" style="3" customWidth="1"/>
    <col min="9" max="9" width="24.66015625" style="3" customWidth="1"/>
    <col min="10" max="10" width="4.33203125" style="2" customWidth="1"/>
    <col min="11" max="16384" width="9.16015625" style="2" customWidth="1"/>
  </cols>
  <sheetData>
    <row r="1" spans="1:9" s="8" customFormat="1" ht="13.5" customHeight="1">
      <c r="A1" s="7"/>
      <c r="B1" s="131"/>
      <c r="C1" s="131"/>
      <c r="D1" s="131"/>
      <c r="E1" s="131"/>
      <c r="F1" s="131"/>
      <c r="G1" s="131"/>
      <c r="H1" s="131"/>
      <c r="I1" s="131"/>
    </row>
    <row r="2" spans="1:9" s="8" customFormat="1" ht="22.5" customHeight="1">
      <c r="A2" s="7"/>
      <c r="B2" s="45"/>
      <c r="C2" s="45"/>
      <c r="D2" s="45"/>
      <c r="E2" s="45"/>
      <c r="F2" s="45"/>
      <c r="G2" s="45"/>
      <c r="H2" s="111"/>
      <c r="I2" s="78"/>
    </row>
    <row r="3" spans="7:9" ht="64.5" customHeight="1">
      <c r="G3" s="132" t="s">
        <v>116</v>
      </c>
      <c r="H3" s="132"/>
      <c r="I3" s="132"/>
    </row>
    <row r="4" spans="7:9" ht="15.75" customHeight="1">
      <c r="G4" s="135" t="s">
        <v>117</v>
      </c>
      <c r="H4" s="132"/>
      <c r="I4" s="132"/>
    </row>
    <row r="5" spans="7:9" ht="19.5" customHeight="1">
      <c r="G5" s="42"/>
      <c r="H5" s="42"/>
      <c r="I5" s="42"/>
    </row>
    <row r="6" spans="1:9" ht="45.75" customHeight="1">
      <c r="A6" s="1"/>
      <c r="B6" s="133" t="s">
        <v>67</v>
      </c>
      <c r="C6" s="134"/>
      <c r="D6" s="134"/>
      <c r="E6" s="134"/>
      <c r="F6" s="134"/>
      <c r="G6" s="134"/>
      <c r="H6" s="134"/>
      <c r="I6" s="134"/>
    </row>
    <row r="7" spans="2:9" ht="18.75">
      <c r="B7" s="10"/>
      <c r="C7" s="11"/>
      <c r="D7" s="11"/>
      <c r="E7" s="4"/>
      <c r="F7" s="14"/>
      <c r="G7" s="14"/>
      <c r="H7" s="15"/>
      <c r="I7" s="43" t="s">
        <v>22</v>
      </c>
    </row>
    <row r="8" spans="1:9" ht="162" customHeight="1">
      <c r="A8" s="12"/>
      <c r="B8" s="47" t="s">
        <v>61</v>
      </c>
      <c r="C8" s="47" t="s">
        <v>59</v>
      </c>
      <c r="D8" s="48" t="s">
        <v>60</v>
      </c>
      <c r="E8" s="49" t="s">
        <v>9</v>
      </c>
      <c r="F8" s="22" t="s">
        <v>5</v>
      </c>
      <c r="G8" s="50" t="s">
        <v>0</v>
      </c>
      <c r="H8" s="22" t="s">
        <v>1</v>
      </c>
      <c r="I8" s="22" t="s">
        <v>6</v>
      </c>
    </row>
    <row r="9" spans="1:9" s="6" customFormat="1" ht="24.75" customHeight="1">
      <c r="A9" s="5"/>
      <c r="B9" s="58" t="s">
        <v>3</v>
      </c>
      <c r="C9" s="58"/>
      <c r="D9" s="58"/>
      <c r="E9" s="73" t="s">
        <v>18</v>
      </c>
      <c r="F9" s="74"/>
      <c r="G9" s="94">
        <f>SUM(G10)</f>
        <v>250000</v>
      </c>
      <c r="H9" s="94">
        <f>SUM(H10)</f>
        <v>0</v>
      </c>
      <c r="I9" s="94">
        <f>SUM(G9:H9)</f>
        <v>250000</v>
      </c>
    </row>
    <row r="10" spans="2:9" ht="33.75" customHeight="1">
      <c r="B10" s="58" t="s">
        <v>2</v>
      </c>
      <c r="C10" s="58"/>
      <c r="D10" s="58"/>
      <c r="E10" s="73" t="s">
        <v>19</v>
      </c>
      <c r="F10" s="65"/>
      <c r="G10" s="94">
        <f>SUM(G11+G14)</f>
        <v>250000</v>
      </c>
      <c r="H10" s="94">
        <f>SUM(H11+H14)</f>
        <v>0</v>
      </c>
      <c r="I10" s="94">
        <f aca="true" t="shared" si="0" ref="I10:I68">SUM(G10:H10)</f>
        <v>250000</v>
      </c>
    </row>
    <row r="11" spans="2:9" ht="51.75" customHeight="1">
      <c r="B11" s="69" t="s">
        <v>111</v>
      </c>
      <c r="C11" s="20" t="s">
        <v>112</v>
      </c>
      <c r="D11" s="20"/>
      <c r="E11" s="27" t="s">
        <v>12</v>
      </c>
      <c r="F11" s="26"/>
      <c r="G11" s="95">
        <f>SUM(G12:G13)</f>
        <v>60000</v>
      </c>
      <c r="H11" s="96">
        <v>0</v>
      </c>
      <c r="I11" s="94">
        <f t="shared" si="0"/>
        <v>60000</v>
      </c>
    </row>
    <row r="12" spans="1:9" s="31" customFormat="1" ht="57" customHeight="1">
      <c r="A12" s="28"/>
      <c r="B12" s="76" t="s">
        <v>69</v>
      </c>
      <c r="C12" s="29" t="s">
        <v>113</v>
      </c>
      <c r="D12" s="29" t="s">
        <v>11</v>
      </c>
      <c r="E12" s="32" t="s">
        <v>13</v>
      </c>
      <c r="F12" s="26" t="s">
        <v>14</v>
      </c>
      <c r="G12" s="97">
        <v>30000</v>
      </c>
      <c r="H12" s="96">
        <v>0</v>
      </c>
      <c r="I12" s="94">
        <f t="shared" si="0"/>
        <v>30000</v>
      </c>
    </row>
    <row r="13" spans="1:9" s="31" customFormat="1" ht="59.25" customHeight="1">
      <c r="A13" s="28"/>
      <c r="B13" s="76" t="s">
        <v>70</v>
      </c>
      <c r="C13" s="29" t="s">
        <v>114</v>
      </c>
      <c r="D13" s="29" t="s">
        <v>11</v>
      </c>
      <c r="E13" s="32" t="s">
        <v>15</v>
      </c>
      <c r="F13" s="26" t="s">
        <v>16</v>
      </c>
      <c r="G13" s="97">
        <v>30000</v>
      </c>
      <c r="H13" s="96">
        <v>0</v>
      </c>
      <c r="I13" s="94">
        <f t="shared" si="0"/>
        <v>30000</v>
      </c>
    </row>
    <row r="14" spans="1:9" s="31" customFormat="1" ht="58.5" customHeight="1">
      <c r="A14" s="28"/>
      <c r="B14" s="69" t="s">
        <v>71</v>
      </c>
      <c r="C14" s="83" t="s">
        <v>72</v>
      </c>
      <c r="D14" s="83"/>
      <c r="E14" s="84" t="s">
        <v>76</v>
      </c>
      <c r="F14" s="85"/>
      <c r="G14" s="98">
        <f>SUM(G15:G16)</f>
        <v>190000</v>
      </c>
      <c r="H14" s="98">
        <f>SUM(H15:H16)</f>
        <v>0</v>
      </c>
      <c r="I14" s="94">
        <f t="shared" si="0"/>
        <v>190000</v>
      </c>
    </row>
    <row r="15" spans="1:9" s="31" customFormat="1" ht="65.25" customHeight="1">
      <c r="A15" s="28"/>
      <c r="B15" s="69" t="s">
        <v>73</v>
      </c>
      <c r="C15" s="69" t="s">
        <v>74</v>
      </c>
      <c r="D15" s="77" t="s">
        <v>11</v>
      </c>
      <c r="E15" s="51" t="s">
        <v>75</v>
      </c>
      <c r="F15" s="38" t="s">
        <v>21</v>
      </c>
      <c r="G15" s="99">
        <v>150000</v>
      </c>
      <c r="H15" s="100"/>
      <c r="I15" s="94">
        <f t="shared" si="0"/>
        <v>150000</v>
      </c>
    </row>
    <row r="16" spans="2:9" ht="250.5" customHeight="1">
      <c r="B16" s="52" t="s">
        <v>73</v>
      </c>
      <c r="C16" s="52" t="s">
        <v>74</v>
      </c>
      <c r="D16" s="52" t="s">
        <v>11</v>
      </c>
      <c r="E16" s="32" t="s">
        <v>75</v>
      </c>
      <c r="F16" s="38" t="s">
        <v>40</v>
      </c>
      <c r="G16" s="97">
        <v>40000</v>
      </c>
      <c r="H16" s="96">
        <v>0</v>
      </c>
      <c r="I16" s="94">
        <f t="shared" si="0"/>
        <v>40000</v>
      </c>
    </row>
    <row r="17" spans="2:9" ht="42" customHeight="1">
      <c r="B17" s="58" t="s">
        <v>77</v>
      </c>
      <c r="C17" s="70"/>
      <c r="D17" s="71"/>
      <c r="E17" s="59" t="s">
        <v>20</v>
      </c>
      <c r="F17" s="72"/>
      <c r="G17" s="94">
        <f>SUM(G19+G20+G22)</f>
        <v>880000</v>
      </c>
      <c r="H17" s="94">
        <f>SUM(H19+H20+H22)</f>
        <v>0</v>
      </c>
      <c r="I17" s="94">
        <f t="shared" si="0"/>
        <v>880000</v>
      </c>
    </row>
    <row r="18" spans="2:9" ht="43.5" customHeight="1">
      <c r="B18" s="18" t="s">
        <v>78</v>
      </c>
      <c r="C18" s="23"/>
      <c r="D18" s="24"/>
      <c r="E18" s="13" t="s">
        <v>17</v>
      </c>
      <c r="F18" s="21"/>
      <c r="G18" s="95">
        <f>SUM(G19+G20+G22)</f>
        <v>880000</v>
      </c>
      <c r="H18" s="95">
        <f>SUM(H19+H20+H22)</f>
        <v>0</v>
      </c>
      <c r="I18" s="94">
        <f t="shared" si="0"/>
        <v>880000</v>
      </c>
    </row>
    <row r="19" spans="2:9" ht="256.5" customHeight="1">
      <c r="B19" s="18" t="s">
        <v>79</v>
      </c>
      <c r="C19" s="22">
        <v>1020</v>
      </c>
      <c r="D19" s="18" t="s">
        <v>23</v>
      </c>
      <c r="E19" s="13" t="s">
        <v>24</v>
      </c>
      <c r="F19" s="38" t="s">
        <v>40</v>
      </c>
      <c r="G19" s="95">
        <v>410000</v>
      </c>
      <c r="H19" s="97">
        <v>0</v>
      </c>
      <c r="I19" s="94">
        <f t="shared" si="0"/>
        <v>410000</v>
      </c>
    </row>
    <row r="20" spans="2:9" ht="35.25" customHeight="1">
      <c r="B20" s="18" t="s">
        <v>80</v>
      </c>
      <c r="C20" s="22">
        <v>1160</v>
      </c>
      <c r="D20" s="18"/>
      <c r="E20" s="13" t="s">
        <v>81</v>
      </c>
      <c r="F20" s="26"/>
      <c r="G20" s="95">
        <v>150000</v>
      </c>
      <c r="H20" s="97">
        <v>0</v>
      </c>
      <c r="I20" s="94">
        <f t="shared" si="0"/>
        <v>150000</v>
      </c>
    </row>
    <row r="21" spans="2:9" ht="42.75" customHeight="1">
      <c r="B21" s="35" t="s">
        <v>82</v>
      </c>
      <c r="C21" s="34">
        <v>1162</v>
      </c>
      <c r="D21" s="35" t="s">
        <v>25</v>
      </c>
      <c r="E21" s="25" t="s">
        <v>83</v>
      </c>
      <c r="F21" s="26" t="s">
        <v>26</v>
      </c>
      <c r="G21" s="97">
        <v>150000</v>
      </c>
      <c r="H21" s="97">
        <v>0</v>
      </c>
      <c r="I21" s="94">
        <f t="shared" si="0"/>
        <v>150000</v>
      </c>
    </row>
    <row r="22" spans="2:9" ht="154.5" customHeight="1">
      <c r="B22" s="18" t="s">
        <v>84</v>
      </c>
      <c r="C22" s="22">
        <v>3140</v>
      </c>
      <c r="D22" s="18" t="s">
        <v>27</v>
      </c>
      <c r="E22" s="13" t="s">
        <v>28</v>
      </c>
      <c r="F22" s="26" t="s">
        <v>29</v>
      </c>
      <c r="G22" s="95">
        <v>320000</v>
      </c>
      <c r="H22" s="97">
        <v>0</v>
      </c>
      <c r="I22" s="94">
        <f t="shared" si="0"/>
        <v>320000</v>
      </c>
    </row>
    <row r="23" spans="2:10" ht="57" customHeight="1">
      <c r="B23" s="86" t="s">
        <v>85</v>
      </c>
      <c r="C23" s="87"/>
      <c r="D23" s="86"/>
      <c r="E23" s="88" t="s">
        <v>30</v>
      </c>
      <c r="F23" s="89"/>
      <c r="G23" s="98">
        <f>SUM(G24)</f>
        <v>1002200</v>
      </c>
      <c r="H23" s="101">
        <v>0</v>
      </c>
      <c r="I23" s="94">
        <f t="shared" si="0"/>
        <v>1002200</v>
      </c>
      <c r="J23" s="90"/>
    </row>
    <row r="24" spans="2:9" ht="57.75" customHeight="1">
      <c r="B24" s="18" t="s">
        <v>86</v>
      </c>
      <c r="C24" s="22"/>
      <c r="D24" s="18"/>
      <c r="E24" s="13" t="s">
        <v>30</v>
      </c>
      <c r="F24" s="26"/>
      <c r="G24" s="95">
        <f>SUM(G25+G30)</f>
        <v>1002200</v>
      </c>
      <c r="H24" s="97">
        <v>0</v>
      </c>
      <c r="I24" s="94">
        <f t="shared" si="0"/>
        <v>1002200</v>
      </c>
    </row>
    <row r="25" spans="2:9" ht="31.5" customHeight="1">
      <c r="B25" s="18" t="s">
        <v>87</v>
      </c>
      <c r="C25" s="22">
        <v>3240</v>
      </c>
      <c r="D25" s="18" t="s">
        <v>31</v>
      </c>
      <c r="E25" s="13" t="s">
        <v>88</v>
      </c>
      <c r="F25" s="38"/>
      <c r="G25" s="95">
        <f>SUM(G26:G29)</f>
        <v>723500</v>
      </c>
      <c r="H25" s="97">
        <v>0</v>
      </c>
      <c r="I25" s="94">
        <f t="shared" si="0"/>
        <v>723500</v>
      </c>
    </row>
    <row r="26" spans="2:9" ht="40.5" customHeight="1">
      <c r="B26" s="18" t="s">
        <v>87</v>
      </c>
      <c r="C26" s="53"/>
      <c r="D26" s="54"/>
      <c r="E26" s="55"/>
      <c r="F26" s="56" t="s">
        <v>41</v>
      </c>
      <c r="G26" s="102">
        <v>50000</v>
      </c>
      <c r="H26" s="97">
        <v>0</v>
      </c>
      <c r="I26" s="94">
        <f t="shared" si="0"/>
        <v>50000</v>
      </c>
    </row>
    <row r="27" spans="2:9" ht="54.75" customHeight="1">
      <c r="B27" s="24" t="s">
        <v>94</v>
      </c>
      <c r="C27" s="79">
        <v>3242</v>
      </c>
      <c r="D27" s="80" t="s">
        <v>31</v>
      </c>
      <c r="E27" s="13"/>
      <c r="F27" s="38" t="s">
        <v>42</v>
      </c>
      <c r="G27" s="97">
        <v>373500</v>
      </c>
      <c r="H27" s="97">
        <v>0</v>
      </c>
      <c r="I27" s="94">
        <f t="shared" si="0"/>
        <v>373500</v>
      </c>
    </row>
    <row r="28" spans="2:9" ht="255.75" customHeight="1">
      <c r="B28" s="24" t="s">
        <v>94</v>
      </c>
      <c r="C28" s="79">
        <v>3242</v>
      </c>
      <c r="D28" s="80" t="s">
        <v>31</v>
      </c>
      <c r="E28" s="13"/>
      <c r="F28" s="38" t="s">
        <v>40</v>
      </c>
      <c r="G28" s="97">
        <v>250000</v>
      </c>
      <c r="H28" s="97">
        <v>0</v>
      </c>
      <c r="I28" s="94">
        <f t="shared" si="0"/>
        <v>250000</v>
      </c>
    </row>
    <row r="29" spans="2:9" ht="111" customHeight="1">
      <c r="B29" s="24" t="s">
        <v>94</v>
      </c>
      <c r="C29" s="81">
        <v>3242</v>
      </c>
      <c r="D29" s="82" t="s">
        <v>31</v>
      </c>
      <c r="E29" s="13"/>
      <c r="F29" s="38" t="s">
        <v>37</v>
      </c>
      <c r="G29" s="97">
        <v>50000</v>
      </c>
      <c r="H29" s="97">
        <v>0</v>
      </c>
      <c r="I29" s="94">
        <f t="shared" si="0"/>
        <v>50000</v>
      </c>
    </row>
    <row r="30" spans="2:9" ht="57.75" customHeight="1">
      <c r="B30" s="18" t="s">
        <v>89</v>
      </c>
      <c r="C30" s="22">
        <v>3180</v>
      </c>
      <c r="D30" s="18" t="s">
        <v>7</v>
      </c>
      <c r="E30" s="13" t="s">
        <v>64</v>
      </c>
      <c r="F30" s="38"/>
      <c r="G30" s="95">
        <f>SUM(G31:G33)</f>
        <v>278700</v>
      </c>
      <c r="H30" s="97">
        <v>0</v>
      </c>
      <c r="I30" s="94">
        <f t="shared" si="0"/>
        <v>278700</v>
      </c>
    </row>
    <row r="31" spans="2:9" ht="36.75" customHeight="1">
      <c r="B31" s="22"/>
      <c r="C31" s="22"/>
      <c r="D31" s="18"/>
      <c r="E31" s="13"/>
      <c r="F31" s="26" t="s">
        <v>32</v>
      </c>
      <c r="G31" s="97">
        <v>169300</v>
      </c>
      <c r="H31" s="97">
        <v>0</v>
      </c>
      <c r="I31" s="94">
        <f t="shared" si="0"/>
        <v>169300</v>
      </c>
    </row>
    <row r="32" spans="2:9" ht="252.75" customHeight="1">
      <c r="B32" s="22"/>
      <c r="C32" s="22"/>
      <c r="D32" s="18"/>
      <c r="E32" s="13"/>
      <c r="F32" s="38" t="s">
        <v>40</v>
      </c>
      <c r="G32" s="97">
        <v>17500</v>
      </c>
      <c r="H32" s="97">
        <v>0</v>
      </c>
      <c r="I32" s="94">
        <f t="shared" si="0"/>
        <v>17500</v>
      </c>
    </row>
    <row r="33" spans="2:9" ht="56.25" customHeight="1">
      <c r="B33" s="22"/>
      <c r="C33" s="22"/>
      <c r="D33" s="18"/>
      <c r="E33" s="13"/>
      <c r="F33" s="38" t="s">
        <v>42</v>
      </c>
      <c r="G33" s="97">
        <v>91900</v>
      </c>
      <c r="H33" s="97">
        <v>0</v>
      </c>
      <c r="I33" s="94">
        <f t="shared" si="0"/>
        <v>91900</v>
      </c>
    </row>
    <row r="34" spans="2:9" ht="37.5">
      <c r="B34" s="86" t="s">
        <v>90</v>
      </c>
      <c r="C34" s="91"/>
      <c r="D34" s="92"/>
      <c r="E34" s="88" t="s">
        <v>63</v>
      </c>
      <c r="F34" s="93"/>
      <c r="G34" s="98">
        <f>SUM(G37)</f>
        <v>40000</v>
      </c>
      <c r="H34" s="98">
        <f>SUM(H37)</f>
        <v>250000</v>
      </c>
      <c r="I34" s="98">
        <f t="shared" si="0"/>
        <v>290000</v>
      </c>
    </row>
    <row r="35" spans="2:9" ht="37.5">
      <c r="B35" s="86" t="s">
        <v>91</v>
      </c>
      <c r="C35" s="91"/>
      <c r="D35" s="92"/>
      <c r="E35" s="88" t="s">
        <v>63</v>
      </c>
      <c r="F35" s="93"/>
      <c r="G35" s="98">
        <f>SUM(G37)</f>
        <v>40000</v>
      </c>
      <c r="H35" s="98">
        <f>SUM(H37)</f>
        <v>250000</v>
      </c>
      <c r="I35" s="98">
        <f t="shared" si="0"/>
        <v>290000</v>
      </c>
    </row>
    <row r="36" spans="2:9" ht="45" customHeight="1">
      <c r="B36" s="18" t="s">
        <v>92</v>
      </c>
      <c r="C36" s="22">
        <v>3110</v>
      </c>
      <c r="D36" s="18"/>
      <c r="E36" s="13" t="s">
        <v>33</v>
      </c>
      <c r="F36" s="19"/>
      <c r="G36" s="95">
        <f>SUM(G37)</f>
        <v>40000</v>
      </c>
      <c r="H36" s="95">
        <f>SUM(H37)</f>
        <v>250000</v>
      </c>
      <c r="I36" s="94">
        <f t="shared" si="0"/>
        <v>290000</v>
      </c>
    </row>
    <row r="37" spans="1:9" s="31" customFormat="1" ht="150">
      <c r="A37" s="28"/>
      <c r="B37" s="35" t="s">
        <v>93</v>
      </c>
      <c r="C37" s="34">
        <v>3112</v>
      </c>
      <c r="D37" s="35" t="s">
        <v>27</v>
      </c>
      <c r="E37" s="25" t="s">
        <v>34</v>
      </c>
      <c r="F37" s="26" t="s">
        <v>35</v>
      </c>
      <c r="G37" s="97">
        <v>40000</v>
      </c>
      <c r="H37" s="97">
        <v>250000</v>
      </c>
      <c r="I37" s="94">
        <f t="shared" si="0"/>
        <v>290000</v>
      </c>
    </row>
    <row r="38" spans="1:9" s="37" customFormat="1" ht="37.5">
      <c r="A38" s="36"/>
      <c r="B38" s="57">
        <v>1000000</v>
      </c>
      <c r="C38" s="57"/>
      <c r="D38" s="58"/>
      <c r="E38" s="59" t="s">
        <v>36</v>
      </c>
      <c r="F38" s="60"/>
      <c r="G38" s="94">
        <f>SUM(G40:G42)</f>
        <v>433500</v>
      </c>
      <c r="H38" s="94">
        <f>SUM(H40:H42)</f>
        <v>0</v>
      </c>
      <c r="I38" s="94">
        <f t="shared" si="0"/>
        <v>433500</v>
      </c>
    </row>
    <row r="39" spans="1:9" s="37" customFormat="1" ht="42.75" customHeight="1">
      <c r="A39" s="36"/>
      <c r="B39" s="57">
        <v>1010000</v>
      </c>
      <c r="C39" s="57"/>
      <c r="D39" s="58"/>
      <c r="E39" s="59" t="s">
        <v>36</v>
      </c>
      <c r="F39" s="60"/>
      <c r="G39" s="94">
        <f>SUM(G40:G42)</f>
        <v>433500</v>
      </c>
      <c r="H39" s="94">
        <f>SUM(H40:H42)</f>
        <v>0</v>
      </c>
      <c r="I39" s="94">
        <f t="shared" si="0"/>
        <v>433500</v>
      </c>
    </row>
    <row r="40" spans="1:9" s="37" customFormat="1" ht="42" customHeight="1">
      <c r="A40" s="36"/>
      <c r="B40" s="118">
        <v>1014080</v>
      </c>
      <c r="C40" s="118">
        <v>4080</v>
      </c>
      <c r="D40" s="112" t="s">
        <v>38</v>
      </c>
      <c r="E40" s="115" t="s">
        <v>95</v>
      </c>
      <c r="F40" s="26" t="s">
        <v>39</v>
      </c>
      <c r="G40" s="97">
        <v>253500</v>
      </c>
      <c r="H40" s="95"/>
      <c r="I40" s="94">
        <f t="shared" si="0"/>
        <v>253500</v>
      </c>
    </row>
    <row r="41" spans="2:9" ht="37.5">
      <c r="B41" s="119"/>
      <c r="C41" s="119"/>
      <c r="D41" s="113"/>
      <c r="E41" s="116"/>
      <c r="F41" s="26" t="s">
        <v>96</v>
      </c>
      <c r="G41" s="97">
        <v>80000</v>
      </c>
      <c r="H41" s="95"/>
      <c r="I41" s="94">
        <f t="shared" si="0"/>
        <v>80000</v>
      </c>
    </row>
    <row r="42" spans="2:9" ht="56.25">
      <c r="B42" s="120"/>
      <c r="C42" s="120"/>
      <c r="D42" s="114"/>
      <c r="E42" s="117"/>
      <c r="F42" s="26" t="s">
        <v>54</v>
      </c>
      <c r="G42" s="97">
        <v>100000</v>
      </c>
      <c r="H42" s="95"/>
      <c r="I42" s="94">
        <f t="shared" si="0"/>
        <v>100000</v>
      </c>
    </row>
    <row r="43" spans="2:9" ht="46.5" customHeight="1">
      <c r="B43" s="66">
        <v>2400000</v>
      </c>
      <c r="C43" s="66"/>
      <c r="D43" s="67"/>
      <c r="E43" s="59" t="s">
        <v>43</v>
      </c>
      <c r="F43" s="68"/>
      <c r="G43" s="94">
        <f>SUM(G44)</f>
        <v>230000</v>
      </c>
      <c r="H43" s="94">
        <f>SUM(H45:H47)</f>
        <v>0</v>
      </c>
      <c r="I43" s="94">
        <f t="shared" si="0"/>
        <v>230000</v>
      </c>
    </row>
    <row r="44" spans="2:9" ht="44.25" customHeight="1">
      <c r="B44" s="39">
        <v>2410000</v>
      </c>
      <c r="C44" s="39"/>
      <c r="D44" s="20"/>
      <c r="E44" s="13" t="s">
        <v>43</v>
      </c>
      <c r="F44" s="26"/>
      <c r="G44" s="95">
        <f>SUM(G45+G47)</f>
        <v>230000</v>
      </c>
      <c r="H44" s="95">
        <f>SUM(H45+H47)</f>
        <v>0</v>
      </c>
      <c r="I44" s="94">
        <f t="shared" si="0"/>
        <v>230000</v>
      </c>
    </row>
    <row r="45" spans="2:9" ht="93.75">
      <c r="B45" s="39">
        <v>2417110</v>
      </c>
      <c r="C45" s="39">
        <v>7110</v>
      </c>
      <c r="D45" s="20" t="s">
        <v>44</v>
      </c>
      <c r="E45" s="13" t="s">
        <v>97</v>
      </c>
      <c r="F45" s="26" t="s">
        <v>45</v>
      </c>
      <c r="G45" s="97">
        <v>30000</v>
      </c>
      <c r="H45" s="95">
        <v>0</v>
      </c>
      <c r="I45" s="94">
        <f t="shared" si="0"/>
        <v>30000</v>
      </c>
    </row>
    <row r="46" spans="2:9" ht="61.5" customHeight="1">
      <c r="B46" s="39">
        <v>2420000</v>
      </c>
      <c r="C46" s="39"/>
      <c r="D46" s="20"/>
      <c r="E46" s="13" t="s">
        <v>65</v>
      </c>
      <c r="F46" s="26"/>
      <c r="G46" s="95">
        <v>200000</v>
      </c>
      <c r="H46" s="95"/>
      <c r="I46" s="94">
        <f t="shared" si="0"/>
        <v>200000</v>
      </c>
    </row>
    <row r="47" spans="2:9" ht="75">
      <c r="B47" s="39">
        <v>2418800</v>
      </c>
      <c r="C47" s="39">
        <v>8830</v>
      </c>
      <c r="D47" s="20"/>
      <c r="E47" s="13" t="s">
        <v>98</v>
      </c>
      <c r="F47" s="26"/>
      <c r="G47" s="95">
        <f>SUM(G48:G49)</f>
        <v>200000</v>
      </c>
      <c r="H47" s="95">
        <f>SUM(H48:H49)</f>
        <v>0</v>
      </c>
      <c r="I47" s="94">
        <f t="shared" si="0"/>
        <v>200000</v>
      </c>
    </row>
    <row r="48" spans="1:9" s="16" customFormat="1" ht="37.5" customHeight="1">
      <c r="A48" s="9"/>
      <c r="B48" s="40">
        <v>2418831</v>
      </c>
      <c r="C48" s="40">
        <v>8831</v>
      </c>
      <c r="D48" s="29" t="s">
        <v>7</v>
      </c>
      <c r="E48" s="25" t="s">
        <v>99</v>
      </c>
      <c r="F48" s="121" t="s">
        <v>46</v>
      </c>
      <c r="G48" s="97">
        <v>200000</v>
      </c>
      <c r="H48" s="97">
        <v>86000</v>
      </c>
      <c r="I48" s="94">
        <f t="shared" si="0"/>
        <v>286000</v>
      </c>
    </row>
    <row r="49" spans="1:9" s="16" customFormat="1" ht="46.5" customHeight="1">
      <c r="A49" s="9"/>
      <c r="B49" s="40">
        <v>2418832</v>
      </c>
      <c r="C49" s="40">
        <v>8832</v>
      </c>
      <c r="D49" s="35" t="s">
        <v>7</v>
      </c>
      <c r="E49" s="25" t="s">
        <v>100</v>
      </c>
      <c r="F49" s="122"/>
      <c r="G49" s="103"/>
      <c r="H49" s="97">
        <v>-86000</v>
      </c>
      <c r="I49" s="94">
        <f t="shared" si="0"/>
        <v>-86000</v>
      </c>
    </row>
    <row r="50" spans="1:9" s="16" customFormat="1" ht="37.5">
      <c r="A50" s="9"/>
      <c r="B50" s="87">
        <v>2700000</v>
      </c>
      <c r="C50" s="87"/>
      <c r="D50" s="86"/>
      <c r="E50" s="88" t="s">
        <v>47</v>
      </c>
      <c r="F50" s="93"/>
      <c r="G50" s="98">
        <f>SUM(G51)</f>
        <v>455000</v>
      </c>
      <c r="H50" s="98">
        <f>SUM(H52:H57)</f>
        <v>0</v>
      </c>
      <c r="I50" s="94">
        <f t="shared" si="0"/>
        <v>455000</v>
      </c>
    </row>
    <row r="51" spans="1:9" s="37" customFormat="1" ht="44.25" customHeight="1">
      <c r="A51" s="36"/>
      <c r="B51" s="22">
        <v>2710000</v>
      </c>
      <c r="C51" s="22"/>
      <c r="D51" s="18"/>
      <c r="E51" s="13" t="s">
        <v>47</v>
      </c>
      <c r="F51" s="19"/>
      <c r="G51" s="95">
        <f>SUM(G52+G53+G55+G56+G57)</f>
        <v>455000</v>
      </c>
      <c r="H51" s="95">
        <f>SUM(H52:H57)</f>
        <v>0</v>
      </c>
      <c r="I51" s="94">
        <f t="shared" si="0"/>
        <v>455000</v>
      </c>
    </row>
    <row r="52" spans="1:9" s="37" customFormat="1" ht="54" customHeight="1">
      <c r="A52" s="36"/>
      <c r="B52" s="22">
        <v>2717610</v>
      </c>
      <c r="C52" s="22">
        <v>7610</v>
      </c>
      <c r="D52" s="18" t="s">
        <v>8</v>
      </c>
      <c r="E52" s="13" t="s">
        <v>48</v>
      </c>
      <c r="F52" s="26" t="s">
        <v>49</v>
      </c>
      <c r="G52" s="95">
        <v>15000</v>
      </c>
      <c r="H52" s="95"/>
      <c r="I52" s="94">
        <f t="shared" si="0"/>
        <v>15000</v>
      </c>
    </row>
    <row r="53" spans="1:9" s="37" customFormat="1" ht="42" customHeight="1">
      <c r="A53" s="36"/>
      <c r="B53" s="22">
        <v>2717620</v>
      </c>
      <c r="C53" s="22">
        <v>7620</v>
      </c>
      <c r="D53" s="18"/>
      <c r="E53" s="13" t="s">
        <v>101</v>
      </c>
      <c r="F53" s="26"/>
      <c r="G53" s="95">
        <v>50000</v>
      </c>
      <c r="H53" s="95"/>
      <c r="I53" s="94">
        <f t="shared" si="0"/>
        <v>50000</v>
      </c>
    </row>
    <row r="54" spans="1:9" s="37" customFormat="1" ht="66.75" customHeight="1">
      <c r="A54" s="36"/>
      <c r="B54" s="34">
        <v>2717622</v>
      </c>
      <c r="C54" s="34">
        <v>7622</v>
      </c>
      <c r="D54" s="35" t="s">
        <v>102</v>
      </c>
      <c r="E54" s="25" t="s">
        <v>115</v>
      </c>
      <c r="F54" s="26" t="s">
        <v>52</v>
      </c>
      <c r="G54" s="103">
        <v>50000</v>
      </c>
      <c r="H54" s="103"/>
      <c r="I54" s="94">
        <f t="shared" si="0"/>
        <v>50000</v>
      </c>
    </row>
    <row r="55" spans="1:9" s="16" customFormat="1" ht="73.5" customHeight="1">
      <c r="A55" s="9"/>
      <c r="B55" s="22">
        <v>2718110</v>
      </c>
      <c r="C55" s="22">
        <v>8110</v>
      </c>
      <c r="D55" s="18" t="s">
        <v>51</v>
      </c>
      <c r="E55" s="13" t="s">
        <v>103</v>
      </c>
      <c r="F55" s="26" t="s">
        <v>50</v>
      </c>
      <c r="G55" s="95">
        <v>40000</v>
      </c>
      <c r="H55" s="104"/>
      <c r="I55" s="94">
        <f t="shared" si="0"/>
        <v>40000</v>
      </c>
    </row>
    <row r="56" spans="1:9" s="16" customFormat="1" ht="75">
      <c r="A56" s="9"/>
      <c r="B56" s="22">
        <v>2718220</v>
      </c>
      <c r="C56" s="22">
        <v>8220</v>
      </c>
      <c r="D56" s="18" t="s">
        <v>104</v>
      </c>
      <c r="E56" s="13" t="s">
        <v>105</v>
      </c>
      <c r="F56" s="26" t="s">
        <v>62</v>
      </c>
      <c r="G56" s="95">
        <v>150000</v>
      </c>
      <c r="H56" s="104"/>
      <c r="I56" s="94">
        <f t="shared" si="0"/>
        <v>150000</v>
      </c>
    </row>
    <row r="57" spans="1:9" s="16" customFormat="1" ht="60" customHeight="1">
      <c r="A57" s="9"/>
      <c r="B57" s="22">
        <v>2717460</v>
      </c>
      <c r="C57" s="22">
        <v>7640</v>
      </c>
      <c r="D57" s="61"/>
      <c r="E57" s="13" t="s">
        <v>106</v>
      </c>
      <c r="F57" s="26"/>
      <c r="G57" s="95">
        <v>200000</v>
      </c>
      <c r="H57" s="104"/>
      <c r="I57" s="94">
        <f t="shared" si="0"/>
        <v>200000</v>
      </c>
    </row>
    <row r="58" spans="1:9" s="16" customFormat="1" ht="92.25" customHeight="1">
      <c r="A58" s="9"/>
      <c r="B58" s="23">
        <v>2717461</v>
      </c>
      <c r="C58" s="34">
        <v>7461</v>
      </c>
      <c r="D58" s="35" t="s">
        <v>107</v>
      </c>
      <c r="E58" s="25" t="s">
        <v>108</v>
      </c>
      <c r="F58" s="26" t="s">
        <v>53</v>
      </c>
      <c r="G58" s="97">
        <v>200000</v>
      </c>
      <c r="H58" s="103"/>
      <c r="I58" s="94">
        <f t="shared" si="0"/>
        <v>200000</v>
      </c>
    </row>
    <row r="59" spans="1:9" s="16" customFormat="1" ht="44.25" customHeight="1">
      <c r="A59" s="9"/>
      <c r="B59" s="57">
        <v>3700000</v>
      </c>
      <c r="C59" s="57"/>
      <c r="D59" s="58"/>
      <c r="E59" s="59" t="s">
        <v>55</v>
      </c>
      <c r="F59" s="65"/>
      <c r="G59" s="94">
        <f>SUM(G61)</f>
        <v>60000</v>
      </c>
      <c r="H59" s="94">
        <f>SUM(H61)</f>
        <v>0</v>
      </c>
      <c r="I59" s="94">
        <f t="shared" si="0"/>
        <v>60000</v>
      </c>
    </row>
    <row r="60" spans="1:9" s="16" customFormat="1" ht="45" customHeight="1">
      <c r="A60" s="9"/>
      <c r="B60" s="22">
        <v>3710000</v>
      </c>
      <c r="C60" s="22"/>
      <c r="D60" s="18"/>
      <c r="E60" s="13" t="s">
        <v>55</v>
      </c>
      <c r="F60" s="19"/>
      <c r="G60" s="95">
        <f>SUM(G61)</f>
        <v>60000</v>
      </c>
      <c r="H60" s="95">
        <f>SUM(H61)</f>
        <v>0</v>
      </c>
      <c r="I60" s="94">
        <f t="shared" si="0"/>
        <v>60000</v>
      </c>
    </row>
    <row r="61" spans="1:9" s="37" customFormat="1" ht="56.25">
      <c r="A61" s="36"/>
      <c r="B61" s="22">
        <v>3719770</v>
      </c>
      <c r="C61" s="22">
        <v>9770</v>
      </c>
      <c r="D61" s="18" t="s">
        <v>56</v>
      </c>
      <c r="E61" s="13" t="s">
        <v>109</v>
      </c>
      <c r="F61" s="17" t="s">
        <v>10</v>
      </c>
      <c r="G61" s="95">
        <f>SUM(G63+G65+G66+G67)</f>
        <v>60000</v>
      </c>
      <c r="H61" s="95">
        <f>SUM(H63+H65+H66+H67)</f>
        <v>0</v>
      </c>
      <c r="I61" s="94">
        <f t="shared" si="0"/>
        <v>60000</v>
      </c>
    </row>
    <row r="62" spans="1:9" s="16" customFormat="1" ht="19.5">
      <c r="A62" s="9"/>
      <c r="B62" s="34"/>
      <c r="C62" s="34"/>
      <c r="D62" s="35"/>
      <c r="E62" s="25"/>
      <c r="F62" s="127" t="s">
        <v>58</v>
      </c>
      <c r="G62" s="128"/>
      <c r="H62" s="129"/>
      <c r="I62" s="75">
        <f t="shared" si="0"/>
        <v>0</v>
      </c>
    </row>
    <row r="63" spans="1:9" s="16" customFormat="1" ht="18.75">
      <c r="A63" s="9"/>
      <c r="B63" s="34"/>
      <c r="C63" s="34"/>
      <c r="D63" s="35"/>
      <c r="E63" s="25"/>
      <c r="F63" s="30" t="s">
        <v>66</v>
      </c>
      <c r="G63" s="33">
        <v>15000</v>
      </c>
      <c r="H63" s="33"/>
      <c r="I63" s="75">
        <f t="shared" si="0"/>
        <v>15000</v>
      </c>
    </row>
    <row r="64" spans="1:9" s="16" customFormat="1" ht="19.5">
      <c r="A64" s="9"/>
      <c r="B64" s="34"/>
      <c r="C64" s="34"/>
      <c r="D64" s="35"/>
      <c r="E64" s="25"/>
      <c r="F64" s="127" t="s">
        <v>57</v>
      </c>
      <c r="G64" s="128"/>
      <c r="H64" s="129"/>
      <c r="I64" s="75">
        <f t="shared" si="0"/>
        <v>0</v>
      </c>
    </row>
    <row r="65" spans="1:9" s="16" customFormat="1" ht="19.5">
      <c r="A65" s="9"/>
      <c r="B65" s="34"/>
      <c r="C65" s="34"/>
      <c r="D65" s="35"/>
      <c r="E65" s="25"/>
      <c r="F65" s="30" t="s">
        <v>66</v>
      </c>
      <c r="G65" s="63">
        <v>20000</v>
      </c>
      <c r="H65" s="46"/>
      <c r="I65" s="75">
        <f t="shared" si="0"/>
        <v>20000</v>
      </c>
    </row>
    <row r="66" spans="1:9" s="16" customFormat="1" ht="18.75">
      <c r="A66" s="9"/>
      <c r="B66" s="34"/>
      <c r="C66" s="34"/>
      <c r="D66" s="35"/>
      <c r="E66" s="25"/>
      <c r="F66" s="62" t="s">
        <v>110</v>
      </c>
      <c r="G66" s="64">
        <v>15000</v>
      </c>
      <c r="H66" s="33"/>
      <c r="I66" s="75">
        <f t="shared" si="0"/>
        <v>15000</v>
      </c>
    </row>
    <row r="67" spans="1:9" s="16" customFormat="1" ht="18.75">
      <c r="A67" s="9"/>
      <c r="B67" s="34"/>
      <c r="C67" s="34"/>
      <c r="D67" s="35"/>
      <c r="E67" s="25"/>
      <c r="F67" s="30" t="s">
        <v>68</v>
      </c>
      <c r="G67" s="33">
        <v>10000</v>
      </c>
      <c r="H67" s="33"/>
      <c r="I67" s="75">
        <f t="shared" si="0"/>
        <v>10000</v>
      </c>
    </row>
    <row r="68" spans="1:9" s="37" customFormat="1" ht="33.75" customHeight="1">
      <c r="A68" s="36"/>
      <c r="B68" s="44"/>
      <c r="C68" s="44"/>
      <c r="D68" s="105"/>
      <c r="E68" s="106" t="s">
        <v>4</v>
      </c>
      <c r="F68" s="107"/>
      <c r="G68" s="108">
        <f>SUM(G9+G17+G23+G34+G38+G43+G50+G59)</f>
        <v>3350700</v>
      </c>
      <c r="H68" s="108">
        <f>SUM(H9+H17+H23+H34+H38+H43+H50+H59)</f>
        <v>250000</v>
      </c>
      <c r="I68" s="109">
        <f t="shared" si="0"/>
        <v>3600700</v>
      </c>
    </row>
    <row r="69" ht="30.75" customHeight="1">
      <c r="G69" s="110"/>
    </row>
    <row r="70" spans="2:9" ht="18.75">
      <c r="B70" s="41"/>
      <c r="C70" s="41"/>
      <c r="D70" s="41"/>
      <c r="E70" s="41"/>
      <c r="F70" s="130"/>
      <c r="G70" s="130"/>
      <c r="H70" s="130"/>
      <c r="I70" s="41"/>
    </row>
    <row r="71" spans="2:9" ht="18.75">
      <c r="B71" s="125" t="s">
        <v>118</v>
      </c>
      <c r="C71" s="126"/>
      <c r="D71" s="126"/>
      <c r="E71" s="126"/>
      <c r="F71" s="123" t="s">
        <v>119</v>
      </c>
      <c r="G71" s="124"/>
      <c r="H71" s="124"/>
      <c r="I71" s="124"/>
    </row>
  </sheetData>
  <sheetProtection/>
  <mergeCells count="14">
    <mergeCell ref="B1:I1"/>
    <mergeCell ref="G3:I3"/>
    <mergeCell ref="B6:I6"/>
    <mergeCell ref="F62:H62"/>
    <mergeCell ref="G4:I4"/>
    <mergeCell ref="C40:C42"/>
    <mergeCell ref="D40:D42"/>
    <mergeCell ref="E40:E42"/>
    <mergeCell ref="B40:B42"/>
    <mergeCell ref="F48:F49"/>
    <mergeCell ref="F71:I71"/>
    <mergeCell ref="B71:E71"/>
    <mergeCell ref="F64:H64"/>
    <mergeCell ref="F70:H70"/>
  </mergeCells>
  <printOptions/>
  <pageMargins left="0.7086614173228347" right="0.5118110236220472" top="0.35433070866141736" bottom="0.34" header="0.35433070866141736" footer="0.35433070866141736"/>
  <pageSetup fitToHeight="32" horizontalDpi="600" verticalDpi="600" orientation="landscape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ФинУпр</cp:lastModifiedBy>
  <cp:lastPrinted>2018-01-02T09:35:23Z</cp:lastPrinted>
  <dcterms:created xsi:type="dcterms:W3CDTF">2014-01-17T10:52:16Z</dcterms:created>
  <dcterms:modified xsi:type="dcterms:W3CDTF">2018-01-15T13:16:44Z</dcterms:modified>
  <cp:category/>
  <cp:version/>
  <cp:contentType/>
  <cp:contentStatus/>
</cp:coreProperties>
</file>