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10110" activeTab="0"/>
  </bookViews>
  <sheets>
    <sheet name="Аркуш1" sheetId="1" r:id="rId1"/>
  </sheets>
  <definedNames/>
  <calcPr fullCalcOnLoad="1"/>
</workbook>
</file>

<file path=xl/sharedStrings.xml><?xml version="1.0" encoding="utf-8"?>
<sst xmlns="http://schemas.openxmlformats.org/spreadsheetml/2006/main" count="216" uniqueCount="212">
  <si>
    <t>Загальний фонд</t>
  </si>
  <si>
    <t>10000</t>
  </si>
  <si>
    <t>Державне управління </t>
  </si>
  <si>
    <t>10116</t>
  </si>
  <si>
    <t>Органи місцевого самоврядування </t>
  </si>
  <si>
    <t>70000</t>
  </si>
  <si>
    <t>Освіта </t>
  </si>
  <si>
    <t>70201</t>
  </si>
  <si>
    <t>Загальноосвітні школи (в т. ч. школа-дитячий садок, інтернат при школі), спеціалізовані школи, ліцеї, гімназії, колегіуми </t>
  </si>
  <si>
    <t>70202</t>
  </si>
  <si>
    <t>Вечірні (змінні) школи </t>
  </si>
  <si>
    <t>70303</t>
  </si>
  <si>
    <t>Дитячі будинки (в т. ч. сімейного типу, прийомні сім`ї) </t>
  </si>
  <si>
    <t>70401</t>
  </si>
  <si>
    <t>Позашкільні заклади освіти, заходи із позашкільної роботи з дітьми </t>
  </si>
  <si>
    <t>70701</t>
  </si>
  <si>
    <t>Заклади післядипломної освіти III - IV рівнів акредитації (академії, інститути, центри підвищення кваліфікації, перепідготовки, вдосконалення) </t>
  </si>
  <si>
    <t>70802</t>
  </si>
  <si>
    <t>Методична робота, інші заходи у сфері народної освіти </t>
  </si>
  <si>
    <t>70804</t>
  </si>
  <si>
    <t>Централізовані бухгалтерії обласних, міських, районних відділів освіти </t>
  </si>
  <si>
    <t>70805</t>
  </si>
  <si>
    <t>Групи централізованого господарського обслуговування </t>
  </si>
  <si>
    <t>70806</t>
  </si>
  <si>
    <t>Інші заклади освіти </t>
  </si>
  <si>
    <t>70807</t>
  </si>
  <si>
    <t>Інші освітні програми </t>
  </si>
  <si>
    <t>70808</t>
  </si>
  <si>
    <t>Допомога дітям-сиротам та дітям, позбавленим батьківського піклування, яким виповнюється 18 років </t>
  </si>
  <si>
    <t>80000</t>
  </si>
  <si>
    <t>Охорона здоров`я </t>
  </si>
  <si>
    <t>80101</t>
  </si>
  <si>
    <t>Лікарні </t>
  </si>
  <si>
    <t>80203</t>
  </si>
  <si>
    <t>Пологові будинки </t>
  </si>
  <si>
    <t>80300</t>
  </si>
  <si>
    <t>Поліклініки і амбулаторії (крім спеціалізованих поліклінік та загальних і спеціалізованих стоматологічних поліклінік) </t>
  </si>
  <si>
    <t>80500</t>
  </si>
  <si>
    <t>Загальні і спеціалізовані стоматологічні поліклініки </t>
  </si>
  <si>
    <t>80600</t>
  </si>
  <si>
    <t>Фельдшерсько-акушерські пункти </t>
  </si>
  <si>
    <t>81002</t>
  </si>
  <si>
    <t>Інші заходи по охороні здоров`я </t>
  </si>
  <si>
    <t>90000</t>
  </si>
  <si>
    <t>Соціальний захист та соціальне забезпечення </t>
  </si>
  <si>
    <t>90201</t>
  </si>
  <si>
    <t>90202</t>
  </si>
  <si>
    <t>90203</t>
  </si>
  <si>
    <t>90204</t>
  </si>
  <si>
    <t>Пільги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Державної служби</t>
  </si>
  <si>
    <t>90205</t>
  </si>
  <si>
    <t>90207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</si>
  <si>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 </t>
  </si>
  <si>
    <t>90208</t>
  </si>
  <si>
    <t>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придбання твердого палива </t>
  </si>
  <si>
    <t>90209</t>
  </si>
  <si>
    <t>Інші пільги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 </t>
  </si>
  <si>
    <t>90210</t>
  </si>
  <si>
    <t>90211</t>
  </si>
  <si>
    <t>90212</t>
  </si>
  <si>
    <t>Пільги на медичне обслуговування громадянам, які постраждали внаслідок Чорнобильської катастрофи </t>
  </si>
  <si>
    <t>90214</t>
  </si>
  <si>
    <t>Пільги окремим категоріям громадян з послуг зв`язку </t>
  </si>
  <si>
    <t>90215</t>
  </si>
  <si>
    <t>Пільги багатодітним сім`ям на житлово-комунальні послуги </t>
  </si>
  <si>
    <t>90216</t>
  </si>
  <si>
    <t>Пільги багатодітним сім`ям на придбання твердого палива та скрапленого газу </t>
  </si>
  <si>
    <t>90302</t>
  </si>
  <si>
    <t>Допомога у зв`язку з вагітністю і пологами </t>
  </si>
  <si>
    <t>90303</t>
  </si>
  <si>
    <t>Допомога на догляд за дитиною віком до 3 років </t>
  </si>
  <si>
    <t>90304</t>
  </si>
  <si>
    <t>Допомога при народженні дитини </t>
  </si>
  <si>
    <t>90305</t>
  </si>
  <si>
    <t>Допомога на дітей, над якими встановлено опіку чи піклування </t>
  </si>
  <si>
    <t>90306</t>
  </si>
  <si>
    <t>Допомога на дітей одиноким матерям </t>
  </si>
  <si>
    <t>90307</t>
  </si>
  <si>
    <t>Тимчасова державна допомога дітям </t>
  </si>
  <si>
    <t>90308</t>
  </si>
  <si>
    <t>Допомога при усиновленні дитини </t>
  </si>
  <si>
    <t>90401</t>
  </si>
  <si>
    <t>Державна соціальна допомога малозабезпеченим сім`ям </t>
  </si>
  <si>
    <t>90405</t>
  </si>
  <si>
    <t>Субсидії населенню для відшкодування витрат на оплату житлово-комунальних послуг </t>
  </si>
  <si>
    <t>90406</t>
  </si>
  <si>
    <t>Субсидії населенню для відшкодування витрат на придбання твердого та рідкого пічного побутового палива і скрапленого газу </t>
  </si>
  <si>
    <t>90412</t>
  </si>
  <si>
    <t>Інші видатки на соціальний захист населення </t>
  </si>
  <si>
    <t>90413</t>
  </si>
  <si>
    <t>Допомога на догляд за інвалідом I чи II групи внаслідок психічного розладу </t>
  </si>
  <si>
    <t>90417</t>
  </si>
  <si>
    <t>Витрати на поховання учасників бойових дій та інвалідів війни </t>
  </si>
  <si>
    <t>90802</t>
  </si>
  <si>
    <t>Інші програми соціального захисту дітей </t>
  </si>
  <si>
    <t>91101</t>
  </si>
  <si>
    <t>Утримання центрів соціальних служб для сім`ї, дітей та молоді </t>
  </si>
  <si>
    <t>91102</t>
  </si>
  <si>
    <t>Програми і заходи центрів соціальних служб для сім`ї, дітей та молоді </t>
  </si>
  <si>
    <t>91103</t>
  </si>
  <si>
    <t>Соціальні програми і заходи державних органів у справах молоді </t>
  </si>
  <si>
    <t>91106</t>
  </si>
  <si>
    <t>Інші видатки </t>
  </si>
  <si>
    <t>91108</t>
  </si>
  <si>
    <t>Заходи з оздоровлення та відпочинку дітей, крім заходів з оздоровлення дітей, що здійснюються за рахунок коштів на оздоровлення громадян, які постраждали внаслідок Чорнобильської катастрофи </t>
  </si>
  <si>
    <t>91204</t>
  </si>
  <si>
    <t>Територіальні центри соціального обслуговування (надання соціальних послуг) </t>
  </si>
  <si>
    <t>91206</t>
  </si>
  <si>
    <t>Центри соціальної реабілітації дітей - інвалідів, центри професійної реабілітації інвалідів </t>
  </si>
  <si>
    <t>91207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</si>
  <si>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 </t>
  </si>
  <si>
    <t>91209</t>
  </si>
  <si>
    <t>Фінансова підтримка громадських організацій інвалідів і ветеранів </t>
  </si>
  <si>
    <t>91300</t>
  </si>
  <si>
    <t>Державна соціальна допомога інвалідам з дитинства та дітям-інвалідам </t>
  </si>
  <si>
    <t>110000</t>
  </si>
  <si>
    <t>Культура і мистецтво </t>
  </si>
  <si>
    <t>110103</t>
  </si>
  <si>
    <t>Філармонії, музичні колективи і ансамблі та інші мистецькі заклади та заходи </t>
  </si>
  <si>
    <t>110201</t>
  </si>
  <si>
    <t>Бібліотеки </t>
  </si>
  <si>
    <t>110204</t>
  </si>
  <si>
    <t>Палаци і будинки культури, клуби та інші заклади клубного типу </t>
  </si>
  <si>
    <t>110205</t>
  </si>
  <si>
    <t>Школи естетичного виховання дітей </t>
  </si>
  <si>
    <t>110502</t>
  </si>
  <si>
    <t>Інші культурно-освітні заклади та заходи </t>
  </si>
  <si>
    <t>120000</t>
  </si>
  <si>
    <t>Засоби масової інформації </t>
  </si>
  <si>
    <t>120201</t>
  </si>
  <si>
    <t>Періодичні видання (газети та журнали) </t>
  </si>
  <si>
    <t>130000</t>
  </si>
  <si>
    <t>Фізична культура і спорт </t>
  </si>
  <si>
    <t>130102</t>
  </si>
  <si>
    <t>Проведення навчально-тренувальних зборів і змагань </t>
  </si>
  <si>
    <t>130107</t>
  </si>
  <si>
    <t>Утримання та навчально-тренувальна робота дитячо-юнацьких спортивних шкіл </t>
  </si>
  <si>
    <t>130110</t>
  </si>
  <si>
    <t>Фінансова підтримка спортивних споруд </t>
  </si>
  <si>
    <t>130203</t>
  </si>
  <si>
    <t>Утримання та навчально-тренувальна робота дитячо-юнацьких спортивних шкіл (які підпорядковані громадським організаціям фізкультурно-спортивної спрямованості) </t>
  </si>
  <si>
    <t>170000</t>
  </si>
  <si>
    <t>Транспорт, дорожнє господарство, зв`язок, телекомунікації та інформатика </t>
  </si>
  <si>
    <t>170102</t>
  </si>
  <si>
    <t>Компенсаційні виплати на пільговий проїзд автомобільним транспортом окремим категоріям громадян </t>
  </si>
  <si>
    <t>170302</t>
  </si>
  <si>
    <t>Компенсаційні виплати за пільговий проїзд окремих категорій громадян на залізничному транспорті </t>
  </si>
  <si>
    <t>180000</t>
  </si>
  <si>
    <t>Інші послуги, пов`язані з економічною діяльністю </t>
  </si>
  <si>
    <t>180404</t>
  </si>
  <si>
    <t>Підтримка малого і середнього підприємництва </t>
  </si>
  <si>
    <t>210000</t>
  </si>
  <si>
    <t>Запобігання та ліквідація надзвичайних ситуацій та наслідків стихійного лиха </t>
  </si>
  <si>
    <t>210105</t>
  </si>
  <si>
    <t>Видатки на запобігання та ліквідацію надзвичайних ситуацій та наслідків стихійного лиха </t>
  </si>
  <si>
    <t>250000</t>
  </si>
  <si>
    <t>Видатки, не віднесені до основних груп </t>
  </si>
  <si>
    <t>250102</t>
  </si>
  <si>
    <t>Резервний фонд </t>
  </si>
  <si>
    <t>250311</t>
  </si>
  <si>
    <t>Дотації вирівнювання, що передаються з районних та міських (міст Києва і Севастополя, міст республіканського і обласного значення) бюджетів </t>
  </si>
  <si>
    <t>250380</t>
  </si>
  <si>
    <t>Інші субвенції </t>
  </si>
  <si>
    <t>250403</t>
  </si>
  <si>
    <t>Видатки на покриття інших заборгованостей, що виникли у попередні роки </t>
  </si>
  <si>
    <t>250404</t>
  </si>
  <si>
    <t>Надання державного пільгового кредиту індивідуальним сільським забудовникам</t>
  </si>
  <si>
    <t xml:space="preserve">Всього кредитування </t>
  </si>
  <si>
    <t>КФКв</t>
  </si>
  <si>
    <t>Назва КФКВ</t>
  </si>
  <si>
    <t>грн.</t>
  </si>
  <si>
    <t>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</si>
  <si>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Інші пільги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</si>
  <si>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Пільги пенсіонерам з числа спеціалістів із захисту рослин, передбачені частиною четвертою статті 20 Закону України `Про захист рослин`, громадянам, передбачені пунктом `ї` частини першої статті 77 Основ законодавства про охорону здоров`я</t>
  </si>
  <si>
    <t xml:space="preserve">Всього видатків загального фонду </t>
  </si>
  <si>
    <t>Вього  видатків та кредитування загального фонду</t>
  </si>
  <si>
    <t>Разом видатків загального фонду</t>
  </si>
  <si>
    <t>Кредитування загального фонду</t>
  </si>
  <si>
    <t>81003</t>
  </si>
  <si>
    <t>Служби технічного нагляду за будівництвом та капітальним ремонтом, централізовані бухгалтерії, групи централізованого господарського обслуговування</t>
  </si>
  <si>
    <t>110104</t>
  </si>
  <si>
    <t>Видатки на заходи, передбачені державними і місцевими програмами розвитку культури і мистецтва </t>
  </si>
  <si>
    <t>080800</t>
  </si>
  <si>
    <t>Центри первинної медичної (медико-санітарної) допомоги</t>
  </si>
  <si>
    <t>081006</t>
  </si>
  <si>
    <t>Програми і централізовані заходи з імунопрофілактики</t>
  </si>
  <si>
    <t>091205</t>
  </si>
  <si>
    <t>Виплати грошової компенсації фізичним особам, які надають соціальні послуги громадянам похилого віку, інвалідам, дітям-інвалідам, хворим, які не здатні до самообслуговування і потребують сторонньої допомоги</t>
  </si>
  <si>
    <t>Відсоток виконання до уточненого призначення на 2015 рік</t>
  </si>
  <si>
    <t>090407</t>
  </si>
  <si>
    <t>Компенсація населенню додаткових витрат на оплату послуг газопостачання, центрального опалення та централізованого постачання гарячої води</t>
  </si>
  <si>
    <t>160000</t>
  </si>
  <si>
    <t>Сільське і лісове господарство, рибне господарство та мисливство</t>
  </si>
  <si>
    <t>160903</t>
  </si>
  <si>
    <t>Програми в галузі сільського господарства, лісового господарства, рибальства та мисливства</t>
  </si>
  <si>
    <t>250315</t>
  </si>
  <si>
    <t>Інші додаткові дотації</t>
  </si>
  <si>
    <t>250344</t>
  </si>
  <si>
    <t>Субвенція з місцевого бюджету державному бюджету на виконання програм соціально-економічного та культурного розвитку регіонів</t>
  </si>
  <si>
    <t>Начальник фінансового управління</t>
  </si>
  <si>
    <t>План на  2015 рік з урахуванням змін</t>
  </si>
  <si>
    <t>250203</t>
  </si>
  <si>
    <t>Проведення виборів депутатів місцевих рад та сільських, селищних, міських голів</t>
  </si>
  <si>
    <t>Інформація про виконання Коломийського районного бюджету по видатках за 2015 рік</t>
  </si>
  <si>
    <t>Касові видатки за 2014 рік</t>
  </si>
  <si>
    <t>Касові видатки за 2015 рік</t>
  </si>
  <si>
    <t>Збільшення/ зменшення видатків  2015 року до видатків 2014 року  (+;-)</t>
  </si>
  <si>
    <t>100000</t>
  </si>
  <si>
    <t>Житлово-комунальне господарство</t>
  </si>
  <si>
    <t>100602</t>
  </si>
  <si>
    <t>Ганна Кравчук</t>
  </si>
  <si>
    <t xml:space="preserve">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постачалися населенню 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</si>
</sst>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.0"/>
    <numFmt numFmtId="173" formatCode="0.0"/>
    <numFmt numFmtId="174" formatCode="#0.00"/>
  </numFmts>
  <fonts count="25">
    <font>
      <sz val="10"/>
      <name val="Arial"/>
      <family val="0"/>
    </font>
    <font>
      <sz val="12"/>
      <name val="Times New Roman Cyr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Fill="1" applyAlignment="1">
      <alignment/>
    </xf>
    <xf numFmtId="2" fontId="3" fillId="0" borderId="0" xfId="0" applyNumberFormat="1" applyFont="1" applyAlignment="1">
      <alignment/>
    </xf>
    <xf numFmtId="2" fontId="5" fillId="0" borderId="0" xfId="64" applyNumberFormat="1" applyFill="1" applyBorder="1">
      <alignment/>
      <protection/>
    </xf>
    <xf numFmtId="2" fontId="0" fillId="0" borderId="0" xfId="0" applyNumberFormat="1" applyFill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172" fontId="4" fillId="0" borderId="10" xfId="110" applyNumberFormat="1" applyFont="1" applyFill="1" applyBorder="1" applyAlignment="1" applyProtection="1">
      <alignment horizontal="center" vertical="center" wrapText="1"/>
      <protection/>
    </xf>
    <xf numFmtId="0" fontId="22" fillId="24" borderId="10" xfId="0" applyFont="1" applyFill="1" applyBorder="1" applyAlignment="1">
      <alignment horizontal="center" vertical="center" wrapText="1"/>
    </xf>
    <xf numFmtId="0" fontId="4" fillId="21" borderId="10" xfId="0" applyFont="1" applyFill="1" applyBorder="1" applyAlignment="1" quotePrefix="1">
      <alignment/>
    </xf>
    <xf numFmtId="0" fontId="4" fillId="21" borderId="10" xfId="0" applyFont="1" applyFill="1" applyBorder="1" applyAlignment="1">
      <alignment wrapText="1"/>
    </xf>
    <xf numFmtId="174" fontId="23" fillId="21" borderId="10" xfId="89" applyNumberFormat="1" applyFont="1" applyFill="1" applyBorder="1" applyAlignment="1">
      <alignment horizontal="center" vertical="center" wrapText="1"/>
      <protection/>
    </xf>
    <xf numFmtId="173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/>
    </xf>
    <xf numFmtId="0" fontId="22" fillId="0" borderId="10" xfId="0" applyFont="1" applyFill="1" applyBorder="1" applyAlignment="1">
      <alignment wrapText="1"/>
    </xf>
    <xf numFmtId="174" fontId="24" fillId="0" borderId="10" xfId="89" applyNumberFormat="1" applyFont="1" applyBorder="1" applyAlignment="1">
      <alignment horizontal="center" vertical="center" wrapText="1"/>
      <protection/>
    </xf>
    <xf numFmtId="174" fontId="24" fillId="0" borderId="10" xfId="66" applyNumberFormat="1" applyFont="1" applyBorder="1" applyAlignment="1">
      <alignment horizontal="center" vertical="center" wrapText="1"/>
      <protection/>
    </xf>
    <xf numFmtId="173" fontId="22" fillId="0" borderId="10" xfId="0" applyNumberFormat="1" applyFont="1" applyFill="1" applyBorder="1" applyAlignment="1">
      <alignment horizontal="center" vertical="center"/>
    </xf>
    <xf numFmtId="2" fontId="22" fillId="0" borderId="10" xfId="0" applyNumberFormat="1" applyFont="1" applyFill="1" applyBorder="1" applyAlignment="1">
      <alignment horizontal="center" vertical="center"/>
    </xf>
    <xf numFmtId="0" fontId="4" fillId="20" borderId="10" xfId="0" applyFont="1" applyFill="1" applyBorder="1" applyAlignment="1" quotePrefix="1">
      <alignment/>
    </xf>
    <xf numFmtId="0" fontId="4" fillId="20" borderId="10" xfId="0" applyFont="1" applyFill="1" applyBorder="1" applyAlignment="1">
      <alignment wrapText="1"/>
    </xf>
    <xf numFmtId="2" fontId="4" fillId="20" borderId="10" xfId="0" applyNumberFormat="1" applyFont="1" applyFill="1" applyBorder="1" applyAlignment="1">
      <alignment horizontal="center" vertical="center"/>
    </xf>
    <xf numFmtId="173" fontId="4" fillId="20" borderId="10" xfId="0" applyNumberFormat="1" applyFont="1" applyFill="1" applyBorder="1" applyAlignment="1">
      <alignment horizontal="center" vertical="center"/>
    </xf>
    <xf numFmtId="174" fontId="24" fillId="0" borderId="10" xfId="90" applyNumberFormat="1" applyFont="1" applyBorder="1" applyAlignment="1">
      <alignment horizontal="center" vertical="center" wrapText="1"/>
      <protection/>
    </xf>
    <xf numFmtId="174" fontId="24" fillId="0" borderId="10" xfId="67" applyNumberFormat="1" applyFont="1" applyBorder="1" applyAlignment="1">
      <alignment horizontal="center" vertical="center" wrapText="1"/>
      <protection/>
    </xf>
    <xf numFmtId="0" fontId="22" fillId="25" borderId="10" xfId="0" applyFont="1" applyFill="1" applyBorder="1" applyAlignment="1" quotePrefix="1">
      <alignment/>
    </xf>
    <xf numFmtId="0" fontId="22" fillId="25" borderId="10" xfId="0" applyFont="1" applyFill="1" applyBorder="1" applyAlignment="1">
      <alignment wrapText="1"/>
    </xf>
    <xf numFmtId="174" fontId="24" fillId="0" borderId="10" xfId="91" applyNumberFormat="1" applyFont="1" applyBorder="1" applyAlignment="1">
      <alignment horizontal="center" vertical="center" wrapText="1"/>
      <protection/>
    </xf>
    <xf numFmtId="174" fontId="24" fillId="0" borderId="10" xfId="69" applyNumberFormat="1" applyFont="1" applyBorder="1" applyAlignment="1">
      <alignment horizontal="center" vertical="center" wrapText="1"/>
      <protection/>
    </xf>
    <xf numFmtId="174" fontId="24" fillId="0" borderId="10" xfId="70" applyNumberFormat="1" applyFont="1" applyBorder="1" applyAlignment="1">
      <alignment horizontal="center" vertical="center" wrapText="1"/>
      <protection/>
    </xf>
    <xf numFmtId="0" fontId="22" fillId="25" borderId="10" xfId="0" applyFont="1" applyFill="1" applyBorder="1" applyAlignment="1" quotePrefix="1">
      <alignment vertical="center" wrapText="1"/>
    </xf>
    <xf numFmtId="0" fontId="22" fillId="25" borderId="10" xfId="0" applyFont="1" applyFill="1" applyBorder="1" applyAlignment="1">
      <alignment vertical="center" wrapText="1"/>
    </xf>
    <xf numFmtId="174" fontId="24" fillId="0" borderId="10" xfId="92" applyNumberFormat="1" applyFont="1" applyBorder="1" applyAlignment="1">
      <alignment horizontal="center" vertical="center" wrapText="1"/>
      <protection/>
    </xf>
    <xf numFmtId="174" fontId="24" fillId="0" borderId="10" xfId="71" applyNumberFormat="1" applyFont="1" applyBorder="1" applyAlignment="1">
      <alignment horizontal="center" vertical="center" wrapText="1"/>
      <protection/>
    </xf>
    <xf numFmtId="0" fontId="23" fillId="21" borderId="10" xfId="74" applyFont="1" applyFill="1" applyBorder="1" applyAlignment="1" quotePrefix="1">
      <alignment vertical="center" wrapText="1"/>
      <protection/>
    </xf>
    <xf numFmtId="0" fontId="23" fillId="21" borderId="10" xfId="74" applyFont="1" applyFill="1" applyBorder="1" applyAlignment="1">
      <alignment vertical="center" wrapText="1"/>
      <protection/>
    </xf>
    <xf numFmtId="2" fontId="23" fillId="21" borderId="10" xfId="54" applyNumberFormat="1" applyFont="1" applyFill="1" applyBorder="1" applyAlignment="1">
      <alignment horizontal="center" vertical="center"/>
      <protection/>
    </xf>
    <xf numFmtId="0" fontId="24" fillId="0" borderId="10" xfId="74" applyFont="1" applyBorder="1" applyAlignment="1" quotePrefix="1">
      <alignment vertical="center" wrapText="1"/>
      <protection/>
    </xf>
    <xf numFmtId="0" fontId="24" fillId="0" borderId="10" xfId="74" applyFont="1" applyBorder="1" applyAlignment="1">
      <alignment vertical="center" wrapText="1"/>
      <protection/>
    </xf>
    <xf numFmtId="2" fontId="24" fillId="0" borderId="10" xfId="54" applyNumberFormat="1" applyFont="1" applyFill="1" applyBorder="1" applyAlignment="1">
      <alignment horizontal="center" vertical="center"/>
      <protection/>
    </xf>
    <xf numFmtId="174" fontId="24" fillId="0" borderId="10" xfId="75" applyNumberFormat="1" applyFont="1" applyBorder="1" applyAlignment="1">
      <alignment horizontal="center" vertical="center" wrapText="1"/>
      <protection/>
    </xf>
    <xf numFmtId="174" fontId="24" fillId="0" borderId="10" xfId="93" applyNumberFormat="1" applyFont="1" applyBorder="1" applyAlignment="1">
      <alignment horizontal="center" vertical="center" wrapText="1"/>
      <protection/>
    </xf>
    <xf numFmtId="174" fontId="24" fillId="0" borderId="10" xfId="76" applyNumberFormat="1" applyFont="1" applyBorder="1" applyAlignment="1">
      <alignment horizontal="center" vertical="center" wrapText="1"/>
      <protection/>
    </xf>
    <xf numFmtId="0" fontId="22" fillId="0" borderId="10" xfId="0" applyFont="1" applyBorder="1" applyAlignment="1" quotePrefix="1">
      <alignment vertical="center" wrapText="1"/>
    </xf>
    <xf numFmtId="0" fontId="22" fillId="0" borderId="10" xfId="0" applyFont="1" applyBorder="1" applyAlignment="1">
      <alignment vertical="center" wrapText="1"/>
    </xf>
    <xf numFmtId="174" fontId="24" fillId="0" borderId="10" xfId="94" applyNumberFormat="1" applyFont="1" applyBorder="1" applyAlignment="1">
      <alignment horizontal="center" vertical="center" wrapText="1"/>
      <protection/>
    </xf>
    <xf numFmtId="174" fontId="24" fillId="0" borderId="10" xfId="77" applyNumberFormat="1" applyFont="1" applyBorder="1" applyAlignment="1">
      <alignment horizontal="center" vertical="center" wrapText="1"/>
      <protection/>
    </xf>
    <xf numFmtId="174" fontId="24" fillId="0" borderId="10" xfId="96" applyNumberFormat="1" applyFont="1" applyBorder="1" applyAlignment="1">
      <alignment horizontal="center" vertical="center" wrapText="1"/>
      <protection/>
    </xf>
    <xf numFmtId="0" fontId="4" fillId="20" borderId="10" xfId="0" applyFont="1" applyFill="1" applyBorder="1" applyAlignment="1" quotePrefix="1">
      <alignment wrapText="1"/>
    </xf>
    <xf numFmtId="0" fontId="22" fillId="0" borderId="10" xfId="0" applyFont="1" applyFill="1" applyBorder="1" applyAlignment="1" quotePrefix="1">
      <alignment wrapText="1"/>
    </xf>
    <xf numFmtId="2" fontId="22" fillId="25" borderId="10" xfId="0" applyNumberFormat="1" applyFont="1" applyFill="1" applyBorder="1" applyAlignment="1">
      <alignment horizontal="center" vertical="center"/>
    </xf>
    <xf numFmtId="174" fontId="24" fillId="0" borderId="10" xfId="78" applyNumberFormat="1" applyFont="1" applyBorder="1" applyAlignment="1">
      <alignment horizontal="center" vertical="center" wrapText="1"/>
      <protection/>
    </xf>
    <xf numFmtId="174" fontId="24" fillId="0" borderId="10" xfId="97" applyNumberFormat="1" applyFont="1" applyBorder="1" applyAlignment="1">
      <alignment horizontal="center" vertical="center" wrapText="1"/>
      <protection/>
    </xf>
    <xf numFmtId="174" fontId="24" fillId="0" borderId="10" xfId="79" applyNumberFormat="1" applyFont="1" applyBorder="1" applyAlignment="1">
      <alignment horizontal="center" vertical="center" wrapText="1"/>
      <protection/>
    </xf>
    <xf numFmtId="174" fontId="24" fillId="0" borderId="10" xfId="98" applyNumberFormat="1" applyFont="1" applyBorder="1" applyAlignment="1">
      <alignment horizontal="center" vertical="center" wrapText="1"/>
      <protection/>
    </xf>
    <xf numFmtId="174" fontId="24" fillId="0" borderId="10" xfId="80" applyNumberFormat="1" applyFont="1" applyBorder="1" applyAlignment="1">
      <alignment horizontal="center" vertical="center" wrapText="1"/>
      <protection/>
    </xf>
    <xf numFmtId="0" fontId="4" fillId="20" borderId="10" xfId="0" applyFont="1" applyFill="1" applyBorder="1" applyAlignment="1">
      <alignment horizontal="center" vertical="center" wrapText="1"/>
    </xf>
    <xf numFmtId="2" fontId="4" fillId="20" borderId="10" xfId="0" applyNumberFormat="1" applyFont="1" applyFill="1" applyBorder="1" applyAlignment="1">
      <alignment horizontal="center" vertical="center" wrapText="1"/>
    </xf>
    <xf numFmtId="174" fontId="24" fillId="0" borderId="10" xfId="81" applyNumberFormat="1" applyFont="1" applyBorder="1" applyAlignment="1">
      <alignment horizontal="center" vertical="center" wrapText="1"/>
      <protection/>
    </xf>
    <xf numFmtId="174" fontId="24" fillId="0" borderId="10" xfId="99" applyNumberFormat="1" applyFont="1" applyBorder="1" applyAlignment="1">
      <alignment horizontal="center" vertical="center" wrapText="1"/>
      <protection/>
    </xf>
    <xf numFmtId="174" fontId="24" fillId="0" borderId="10" xfId="82" applyNumberFormat="1" applyFont="1" applyBorder="1" applyAlignment="1">
      <alignment horizontal="center" vertical="center" wrapText="1"/>
      <protection/>
    </xf>
    <xf numFmtId="0" fontId="4" fillId="20" borderId="10" xfId="0" applyFont="1" applyFill="1" applyBorder="1" applyAlignment="1" quotePrefix="1">
      <alignment horizontal="left" vertical="center" wrapText="1"/>
    </xf>
    <xf numFmtId="0" fontId="4" fillId="20" borderId="10" xfId="0" applyFont="1" applyFill="1" applyBorder="1" applyAlignment="1">
      <alignment vertical="center" wrapText="1"/>
    </xf>
    <xf numFmtId="174" fontId="24" fillId="0" borderId="10" xfId="100" applyNumberFormat="1" applyFont="1" applyBorder="1" applyAlignment="1">
      <alignment horizontal="center" vertical="center" wrapText="1"/>
      <protection/>
    </xf>
    <xf numFmtId="174" fontId="24" fillId="0" borderId="10" xfId="83" applyNumberFormat="1" applyFont="1" applyBorder="1" applyAlignment="1">
      <alignment horizontal="center" vertical="center" wrapText="1"/>
      <protection/>
    </xf>
    <xf numFmtId="174" fontId="24" fillId="0" borderId="10" xfId="101" applyNumberFormat="1" applyFont="1" applyBorder="1" applyAlignment="1">
      <alignment horizontal="center" vertical="center" wrapText="1"/>
      <protection/>
    </xf>
    <xf numFmtId="174" fontId="24" fillId="0" borderId="10" xfId="102" applyNumberFormat="1" applyFont="1" applyBorder="1" applyAlignment="1">
      <alignment horizontal="center" vertical="center" wrapText="1"/>
      <protection/>
    </xf>
    <xf numFmtId="174" fontId="24" fillId="0" borderId="10" xfId="85" applyNumberFormat="1" applyFont="1" applyBorder="1" applyAlignment="1">
      <alignment horizontal="center" vertical="center" wrapText="1"/>
      <protection/>
    </xf>
    <xf numFmtId="174" fontId="24" fillId="0" borderId="10" xfId="103" applyNumberFormat="1" applyFont="1" applyBorder="1" applyAlignment="1">
      <alignment horizontal="center" vertical="center" wrapText="1"/>
      <protection/>
    </xf>
    <xf numFmtId="0" fontId="4" fillId="20" borderId="10" xfId="0" applyFont="1" applyFill="1" applyBorder="1" applyAlignment="1" quotePrefix="1">
      <alignment horizontal="left"/>
    </xf>
    <xf numFmtId="0" fontId="22" fillId="20" borderId="10" xfId="0" applyFont="1" applyFill="1" applyBorder="1" applyAlignment="1">
      <alignment vertical="center"/>
    </xf>
    <xf numFmtId="0" fontId="22" fillId="20" borderId="10" xfId="0" applyFont="1" applyFill="1" applyBorder="1" applyAlignment="1">
      <alignment horizontal="center" vertical="center" wrapText="1"/>
    </xf>
    <xf numFmtId="2" fontId="22" fillId="20" borderId="10" xfId="0" applyNumberFormat="1" applyFont="1" applyFill="1" applyBorder="1" applyAlignment="1">
      <alignment horizontal="center" vertical="center"/>
    </xf>
    <xf numFmtId="173" fontId="22" fillId="20" borderId="10" xfId="0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 quotePrefix="1">
      <alignment horizontal="left"/>
    </xf>
    <xf numFmtId="174" fontId="24" fillId="0" borderId="10" xfId="105" applyNumberFormat="1" applyFont="1" applyBorder="1" applyAlignment="1">
      <alignment horizontal="center" vertical="center" wrapText="1"/>
      <protection/>
    </xf>
    <xf numFmtId="174" fontId="24" fillId="0" borderId="10" xfId="87" applyNumberFormat="1" applyFont="1" applyBorder="1" applyAlignment="1">
      <alignment horizontal="center" vertical="center" wrapText="1"/>
      <protection/>
    </xf>
    <xf numFmtId="174" fontId="24" fillId="0" borderId="10" xfId="88" applyNumberFormat="1" applyFont="1" applyBorder="1" applyAlignment="1">
      <alignment horizontal="center" vertical="center" wrapText="1"/>
      <protection/>
    </xf>
    <xf numFmtId="0" fontId="22" fillId="26" borderId="10" xfId="0" applyFont="1" applyFill="1" applyBorder="1" applyAlignment="1" quotePrefix="1">
      <alignment horizontal="left"/>
    </xf>
    <xf numFmtId="0" fontId="4" fillId="20" borderId="10" xfId="0" applyFont="1" applyFill="1" applyBorder="1" applyAlignment="1">
      <alignment/>
    </xf>
    <xf numFmtId="173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20" borderId="11" xfId="0" applyFont="1" applyFill="1" applyBorder="1" applyAlignment="1">
      <alignment horizontal="center" wrapText="1"/>
    </xf>
    <xf numFmtId="0" fontId="4" fillId="20" borderId="12" xfId="0" applyFont="1" applyFill="1" applyBorder="1" applyAlignment="1">
      <alignment horizontal="center" wrapText="1"/>
    </xf>
    <xf numFmtId="0" fontId="4" fillId="0" borderId="0" xfId="0" applyFont="1" applyAlignment="1">
      <alignment horizontal="left" wrapText="1"/>
    </xf>
  </cellXfs>
  <cellStyles count="10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19" xfId="61"/>
    <cellStyle name="Обычный 2" xfId="62"/>
    <cellStyle name="Обычный 20" xfId="63"/>
    <cellStyle name="Обычный 21" xfId="64"/>
    <cellStyle name="Обычный 22" xfId="65"/>
    <cellStyle name="Обычный 23" xfId="66"/>
    <cellStyle name="Обычный 24" xfId="67"/>
    <cellStyle name="Обычный 25" xfId="68"/>
    <cellStyle name="Обычный 26" xfId="69"/>
    <cellStyle name="Обычный 27" xfId="70"/>
    <cellStyle name="Обычный 28" xfId="71"/>
    <cellStyle name="Обычный 29" xfId="72"/>
    <cellStyle name="Обычный 3" xfId="73"/>
    <cellStyle name="Обычный 30" xfId="74"/>
    <cellStyle name="Обычный 31" xfId="75"/>
    <cellStyle name="Обычный 32" xfId="76"/>
    <cellStyle name="Обычный 33" xfId="77"/>
    <cellStyle name="Обычный 34" xfId="78"/>
    <cellStyle name="Обычный 35" xfId="79"/>
    <cellStyle name="Обычный 36" xfId="80"/>
    <cellStyle name="Обычный 37" xfId="81"/>
    <cellStyle name="Обычный 38" xfId="82"/>
    <cellStyle name="Обычный 39" xfId="83"/>
    <cellStyle name="Обычный 4" xfId="84"/>
    <cellStyle name="Обычный 40" xfId="85"/>
    <cellStyle name="Обычный 41" xfId="86"/>
    <cellStyle name="Обычный 42" xfId="87"/>
    <cellStyle name="Обычный 43" xfId="88"/>
    <cellStyle name="Обычный 44" xfId="89"/>
    <cellStyle name="Обычный 45" xfId="90"/>
    <cellStyle name="Обычный 46" xfId="91"/>
    <cellStyle name="Обычный 47" xfId="92"/>
    <cellStyle name="Обычный 48" xfId="93"/>
    <cellStyle name="Обычный 49" xfId="94"/>
    <cellStyle name="Обычный 5" xfId="95"/>
    <cellStyle name="Обычный 50" xfId="96"/>
    <cellStyle name="Обычный 51" xfId="97"/>
    <cellStyle name="Обычный 52" xfId="98"/>
    <cellStyle name="Обычный 53" xfId="99"/>
    <cellStyle name="Обычный 54" xfId="100"/>
    <cellStyle name="Обычный 55" xfId="101"/>
    <cellStyle name="Обычный 56" xfId="102"/>
    <cellStyle name="Обычный 57" xfId="103"/>
    <cellStyle name="Обычный 58" xfId="104"/>
    <cellStyle name="Обычный 59" xfId="105"/>
    <cellStyle name="Обычный 6" xfId="106"/>
    <cellStyle name="Обычный 7" xfId="107"/>
    <cellStyle name="Обычный 8" xfId="108"/>
    <cellStyle name="Обычный 9" xfId="109"/>
    <cellStyle name="Обычный_ZV1PIV98" xfId="110"/>
    <cellStyle name="Плохой" xfId="111"/>
    <cellStyle name="Пояснение" xfId="112"/>
    <cellStyle name="Примечание" xfId="113"/>
    <cellStyle name="Percent" xfId="114"/>
    <cellStyle name="Связанная ячейка" xfId="115"/>
    <cellStyle name="Текст предупреждения" xfId="116"/>
    <cellStyle name="Comma" xfId="117"/>
    <cellStyle name="Comma [0]" xfId="118"/>
    <cellStyle name="Хороший" xfId="1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21"/>
  <sheetViews>
    <sheetView tabSelected="1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68" sqref="A68:IV68"/>
    </sheetView>
  </sheetViews>
  <sheetFormatPr defaultColWidth="9.140625" defaultRowHeight="12.75"/>
  <cols>
    <col min="1" max="1" width="9.140625" style="1" customWidth="1"/>
    <col min="2" max="2" width="57.421875" style="1" customWidth="1"/>
    <col min="3" max="3" width="17.7109375" style="1" customWidth="1"/>
    <col min="4" max="4" width="15.7109375" style="1" customWidth="1"/>
    <col min="5" max="5" width="17.421875" style="1" customWidth="1"/>
    <col min="6" max="6" width="13.57421875" style="1" customWidth="1"/>
    <col min="7" max="7" width="17.140625" style="1" customWidth="1"/>
    <col min="8" max="8" width="9.140625" style="1" customWidth="1"/>
    <col min="9" max="10" width="10.00390625" style="1" bestFit="1" customWidth="1"/>
    <col min="11" max="16384" width="9.140625" style="1" customWidth="1"/>
  </cols>
  <sheetData>
    <row r="2" spans="1:7" ht="18.75">
      <c r="A2" s="84" t="s">
        <v>203</v>
      </c>
      <c r="B2" s="84"/>
      <c r="C2" s="84"/>
      <c r="D2" s="84"/>
      <c r="E2" s="84"/>
      <c r="F2" s="84"/>
      <c r="G2" s="84"/>
    </row>
    <row r="3" spans="1:7" ht="15.75">
      <c r="A3" s="85" t="s">
        <v>0</v>
      </c>
      <c r="B3" s="85"/>
      <c r="C3" s="85"/>
      <c r="D3" s="85"/>
      <c r="E3" s="85"/>
      <c r="F3" s="85"/>
      <c r="G3" s="85"/>
    </row>
    <row r="4" ht="15.75">
      <c r="G4" s="2" t="s">
        <v>170</v>
      </c>
    </row>
    <row r="5" spans="1:7" ht="110.25">
      <c r="A5" s="7" t="s">
        <v>168</v>
      </c>
      <c r="B5" s="7" t="s">
        <v>169</v>
      </c>
      <c r="C5" s="7" t="s">
        <v>204</v>
      </c>
      <c r="D5" s="7" t="s">
        <v>200</v>
      </c>
      <c r="E5" s="7" t="s">
        <v>205</v>
      </c>
      <c r="F5" s="7" t="s">
        <v>188</v>
      </c>
      <c r="G5" s="8" t="s">
        <v>206</v>
      </c>
    </row>
    <row r="6" spans="1:7" ht="15.75">
      <c r="A6" s="9">
        <v>1</v>
      </c>
      <c r="B6" s="9">
        <v>2</v>
      </c>
      <c r="C6" s="9">
        <v>3</v>
      </c>
      <c r="D6" s="9">
        <v>4</v>
      </c>
      <c r="E6" s="9">
        <v>5</v>
      </c>
      <c r="F6" s="9">
        <v>6</v>
      </c>
      <c r="G6" s="9">
        <v>7</v>
      </c>
    </row>
    <row r="7" spans="1:7" ht="15.75">
      <c r="A7" s="10" t="s">
        <v>1</v>
      </c>
      <c r="B7" s="11" t="s">
        <v>2</v>
      </c>
      <c r="C7" s="12">
        <f>SUM(C8)</f>
        <v>1379987.9200000004</v>
      </c>
      <c r="D7" s="12">
        <f>SUM(D8)</f>
        <v>1573840</v>
      </c>
      <c r="E7" s="12">
        <f>SUM(E8)</f>
        <v>1560074.93</v>
      </c>
      <c r="F7" s="13">
        <f aca="true" t="shared" si="0" ref="F7:F25">SUM(E7/D7*100)</f>
        <v>99.12538313932801</v>
      </c>
      <c r="G7" s="14">
        <f aca="true" t="shared" si="1" ref="G7:G38">SUM(E7-C7)</f>
        <v>180087.00999999954</v>
      </c>
    </row>
    <row r="8" spans="1:7" ht="15.75">
      <c r="A8" s="15" t="s">
        <v>3</v>
      </c>
      <c r="B8" s="16" t="s">
        <v>4</v>
      </c>
      <c r="C8" s="17">
        <v>1379987.9200000004</v>
      </c>
      <c r="D8" s="18">
        <v>1573840</v>
      </c>
      <c r="E8" s="18">
        <v>1560074.93</v>
      </c>
      <c r="F8" s="19">
        <f t="shared" si="0"/>
        <v>99.12538313932801</v>
      </c>
      <c r="G8" s="20">
        <f t="shared" si="1"/>
        <v>180087.00999999954</v>
      </c>
    </row>
    <row r="9" spans="1:7" ht="15.75">
      <c r="A9" s="21" t="s">
        <v>5</v>
      </c>
      <c r="B9" s="22" t="s">
        <v>6</v>
      </c>
      <c r="C9" s="23">
        <f>SUM(C10:C20)</f>
        <v>112241440.73</v>
      </c>
      <c r="D9" s="23">
        <f>SUM(D10:D20)</f>
        <v>134509090.94</v>
      </c>
      <c r="E9" s="23">
        <f>SUM(E10:E20)</f>
        <v>133168315.92000002</v>
      </c>
      <c r="F9" s="24">
        <f t="shared" si="0"/>
        <v>99.00320862282977</v>
      </c>
      <c r="G9" s="23">
        <f t="shared" si="1"/>
        <v>20926875.190000013</v>
      </c>
    </row>
    <row r="10" spans="1:7" ht="53.25" customHeight="1">
      <c r="A10" s="15" t="s">
        <v>7</v>
      </c>
      <c r="B10" s="16" t="s">
        <v>8</v>
      </c>
      <c r="C10" s="25">
        <v>107352358.45000002</v>
      </c>
      <c r="D10" s="26">
        <v>128190645.63</v>
      </c>
      <c r="E10" s="26">
        <v>126971807.63000001</v>
      </c>
      <c r="F10" s="19">
        <f t="shared" si="0"/>
        <v>99.04919895362883</v>
      </c>
      <c r="G10" s="20">
        <f t="shared" si="1"/>
        <v>19619449.179999992</v>
      </c>
    </row>
    <row r="11" spans="1:7" ht="15.75">
      <c r="A11" s="15" t="s">
        <v>9</v>
      </c>
      <c r="B11" s="16" t="s">
        <v>10</v>
      </c>
      <c r="C11" s="25">
        <v>726618.36</v>
      </c>
      <c r="D11" s="26">
        <v>661941</v>
      </c>
      <c r="E11" s="26">
        <v>661940.3200000001</v>
      </c>
      <c r="F11" s="19">
        <f t="shared" si="0"/>
        <v>99.99989727181125</v>
      </c>
      <c r="G11" s="20">
        <f t="shared" si="1"/>
        <v>-64678.03999999992</v>
      </c>
    </row>
    <row r="12" spans="1:7" ht="31.5">
      <c r="A12" s="15" t="s">
        <v>11</v>
      </c>
      <c r="B12" s="16" t="s">
        <v>12</v>
      </c>
      <c r="C12" s="25">
        <v>83727.89</v>
      </c>
      <c r="D12" s="26">
        <v>149400</v>
      </c>
      <c r="E12" s="26">
        <v>103833.95</v>
      </c>
      <c r="F12" s="19">
        <f t="shared" si="0"/>
        <v>69.5006358768407</v>
      </c>
      <c r="G12" s="20">
        <f t="shared" si="1"/>
        <v>20106.059999999998</v>
      </c>
    </row>
    <row r="13" spans="1:7" ht="31.5">
      <c r="A13" s="15" t="s">
        <v>13</v>
      </c>
      <c r="B13" s="16" t="s">
        <v>14</v>
      </c>
      <c r="C13" s="25">
        <v>1314569.38</v>
      </c>
      <c r="D13" s="26">
        <v>1488504.73</v>
      </c>
      <c r="E13" s="26">
        <v>1483059.7399999998</v>
      </c>
      <c r="F13" s="19">
        <f t="shared" si="0"/>
        <v>99.63419733305112</v>
      </c>
      <c r="G13" s="20">
        <f t="shared" si="1"/>
        <v>168490.35999999987</v>
      </c>
    </row>
    <row r="14" spans="1:7" ht="49.5" customHeight="1">
      <c r="A14" s="15" t="s">
        <v>15</v>
      </c>
      <c r="B14" s="16" t="s">
        <v>16</v>
      </c>
      <c r="C14" s="25">
        <v>35751.34</v>
      </c>
      <c r="D14" s="26">
        <v>172500</v>
      </c>
      <c r="E14" s="26">
        <v>161370.62</v>
      </c>
      <c r="F14" s="19">
        <f t="shared" si="0"/>
        <v>93.54818550724637</v>
      </c>
      <c r="G14" s="20">
        <f t="shared" si="1"/>
        <v>125619.28</v>
      </c>
    </row>
    <row r="15" spans="1:7" ht="31.5">
      <c r="A15" s="15" t="s">
        <v>17</v>
      </c>
      <c r="B15" s="16" t="s">
        <v>18</v>
      </c>
      <c r="C15" s="25">
        <v>867685.2999999999</v>
      </c>
      <c r="D15" s="26">
        <v>946392.23</v>
      </c>
      <c r="E15" s="26">
        <v>931471.32</v>
      </c>
      <c r="F15" s="19">
        <f t="shared" si="0"/>
        <v>98.42339047944212</v>
      </c>
      <c r="G15" s="20">
        <f t="shared" si="1"/>
        <v>63786.02000000002</v>
      </c>
    </row>
    <row r="16" spans="1:7" ht="31.5">
      <c r="A16" s="15" t="s">
        <v>19</v>
      </c>
      <c r="B16" s="16" t="s">
        <v>20</v>
      </c>
      <c r="C16" s="25">
        <v>1121901.82</v>
      </c>
      <c r="D16" s="26">
        <v>1376747.8599999999</v>
      </c>
      <c r="E16" s="26">
        <v>1373296.79</v>
      </c>
      <c r="F16" s="19">
        <f t="shared" si="0"/>
        <v>99.7493317331178</v>
      </c>
      <c r="G16" s="20">
        <f t="shared" si="1"/>
        <v>251394.96999999997</v>
      </c>
    </row>
    <row r="17" spans="1:7" ht="18" customHeight="1">
      <c r="A17" s="15" t="s">
        <v>21</v>
      </c>
      <c r="B17" s="16" t="s">
        <v>22</v>
      </c>
      <c r="C17" s="25">
        <v>530996.46</v>
      </c>
      <c r="D17" s="26">
        <v>639995.94</v>
      </c>
      <c r="E17" s="26">
        <v>636351.6400000001</v>
      </c>
      <c r="F17" s="19">
        <f t="shared" si="0"/>
        <v>99.4305745127071</v>
      </c>
      <c r="G17" s="20">
        <f t="shared" si="1"/>
        <v>105355.18000000017</v>
      </c>
    </row>
    <row r="18" spans="1:7" ht="15.75">
      <c r="A18" s="15" t="s">
        <v>23</v>
      </c>
      <c r="B18" s="16" t="s">
        <v>24</v>
      </c>
      <c r="C18" s="25">
        <v>158012.72999999998</v>
      </c>
      <c r="D18" s="26">
        <v>137418.55</v>
      </c>
      <c r="E18" s="26">
        <v>137416.03999999998</v>
      </c>
      <c r="F18" s="19">
        <f t="shared" si="0"/>
        <v>99.99817346348073</v>
      </c>
      <c r="G18" s="20">
        <f t="shared" si="1"/>
        <v>-20596.690000000002</v>
      </c>
    </row>
    <row r="19" spans="1:7" ht="15.75">
      <c r="A19" s="15" t="s">
        <v>25</v>
      </c>
      <c r="B19" s="16" t="s">
        <v>26</v>
      </c>
      <c r="C19" s="25">
        <v>9999</v>
      </c>
      <c r="D19" s="26">
        <v>696675</v>
      </c>
      <c r="E19" s="26">
        <v>658897.87</v>
      </c>
      <c r="F19" s="19">
        <f t="shared" si="0"/>
        <v>94.57751031686223</v>
      </c>
      <c r="G19" s="20">
        <f t="shared" si="1"/>
        <v>648898.87</v>
      </c>
    </row>
    <row r="20" spans="1:7" ht="31.5" customHeight="1">
      <c r="A20" s="15" t="s">
        <v>27</v>
      </c>
      <c r="B20" s="16" t="s">
        <v>28</v>
      </c>
      <c r="C20" s="25">
        <v>39820</v>
      </c>
      <c r="D20" s="26">
        <v>48870</v>
      </c>
      <c r="E20" s="26">
        <v>48870</v>
      </c>
      <c r="F20" s="19">
        <f t="shared" si="0"/>
        <v>100</v>
      </c>
      <c r="G20" s="20">
        <f t="shared" si="1"/>
        <v>9050</v>
      </c>
    </row>
    <row r="21" spans="1:7" ht="18.75" customHeight="1">
      <c r="A21" s="21" t="s">
        <v>29</v>
      </c>
      <c r="B21" s="22" t="s">
        <v>30</v>
      </c>
      <c r="C21" s="23">
        <f>SUM(C22:C30)</f>
        <v>106416633.54</v>
      </c>
      <c r="D21" s="23">
        <f>SUM(D22:D30)</f>
        <v>112311400.00000003</v>
      </c>
      <c r="E21" s="23">
        <f>SUM(E22:E30)</f>
        <v>111575044.23</v>
      </c>
      <c r="F21" s="24">
        <f t="shared" si="0"/>
        <v>99.34436239776191</v>
      </c>
      <c r="G21" s="23">
        <f t="shared" si="1"/>
        <v>5158410.689999998</v>
      </c>
    </row>
    <row r="22" spans="1:7" ht="15.75">
      <c r="A22" s="27" t="s">
        <v>31</v>
      </c>
      <c r="B22" s="28" t="s">
        <v>32</v>
      </c>
      <c r="C22" s="29">
        <v>69961691.68</v>
      </c>
      <c r="D22" s="30">
        <v>73493443.01000002</v>
      </c>
      <c r="E22" s="30">
        <v>72810055.82000001</v>
      </c>
      <c r="F22" s="19">
        <f t="shared" si="0"/>
        <v>99.07013855656888</v>
      </c>
      <c r="G22" s="20">
        <f t="shared" si="1"/>
        <v>2848364.1400000006</v>
      </c>
    </row>
    <row r="23" spans="1:7" ht="15.75">
      <c r="A23" s="27" t="s">
        <v>33</v>
      </c>
      <c r="B23" s="28" t="s">
        <v>34</v>
      </c>
      <c r="C23" s="29">
        <v>11374203.360000001</v>
      </c>
      <c r="D23" s="30">
        <v>12401400.64</v>
      </c>
      <c r="E23" s="30">
        <v>12389648.97</v>
      </c>
      <c r="F23" s="19">
        <f t="shared" si="0"/>
        <v>99.90523917143605</v>
      </c>
      <c r="G23" s="20">
        <f t="shared" si="1"/>
        <v>1015445.6099999994</v>
      </c>
    </row>
    <row r="24" spans="1:7" ht="36" customHeight="1">
      <c r="A24" s="27" t="s">
        <v>35</v>
      </c>
      <c r="B24" s="28" t="s">
        <v>36</v>
      </c>
      <c r="C24" s="29">
        <v>2083227.06</v>
      </c>
      <c r="D24" s="30">
        <v>1011642.2</v>
      </c>
      <c r="E24" s="30">
        <v>1011640.8500000001</v>
      </c>
      <c r="F24" s="19">
        <f t="shared" si="0"/>
        <v>99.99986655360958</v>
      </c>
      <c r="G24" s="20">
        <f t="shared" si="1"/>
        <v>-1071586.21</v>
      </c>
    </row>
    <row r="25" spans="1:7" ht="27" customHeight="1">
      <c r="A25" s="27" t="s">
        <v>37</v>
      </c>
      <c r="B25" s="28" t="s">
        <v>38</v>
      </c>
      <c r="C25" s="29">
        <v>3883709.44</v>
      </c>
      <c r="D25" s="30">
        <v>4382368.06</v>
      </c>
      <c r="E25" s="30">
        <v>4380242.37</v>
      </c>
      <c r="F25" s="19">
        <f t="shared" si="0"/>
        <v>99.95149448948843</v>
      </c>
      <c r="G25" s="20">
        <f t="shared" si="1"/>
        <v>496532.93000000017</v>
      </c>
    </row>
    <row r="26" spans="1:7" ht="15.75">
      <c r="A26" s="27" t="s">
        <v>39</v>
      </c>
      <c r="B26" s="28" t="s">
        <v>40</v>
      </c>
      <c r="C26" s="29">
        <v>291017.51</v>
      </c>
      <c r="D26" s="20"/>
      <c r="E26" s="20"/>
      <c r="F26" s="19"/>
      <c r="G26" s="20">
        <f t="shared" si="1"/>
        <v>-291017.51</v>
      </c>
    </row>
    <row r="27" spans="1:7" ht="31.5">
      <c r="A27" s="27" t="s">
        <v>182</v>
      </c>
      <c r="B27" s="28" t="s">
        <v>183</v>
      </c>
      <c r="C27" s="29">
        <v>17281461.97</v>
      </c>
      <c r="D27" s="31">
        <v>20856929.78</v>
      </c>
      <c r="E27" s="31">
        <v>20817839.95</v>
      </c>
      <c r="F27" s="19">
        <f>SUM(E27/D27*100)</f>
        <v>99.81258109217262</v>
      </c>
      <c r="G27" s="20">
        <f t="shared" si="1"/>
        <v>3536377.9800000004</v>
      </c>
    </row>
    <row r="28" spans="1:7" ht="15.75">
      <c r="A28" s="27" t="s">
        <v>41</v>
      </c>
      <c r="B28" s="28" t="s">
        <v>42</v>
      </c>
      <c r="C28" s="29">
        <v>202734.44</v>
      </c>
      <c r="D28" s="31">
        <v>140000</v>
      </c>
      <c r="E28" s="31">
        <v>139999.96000000002</v>
      </c>
      <c r="F28" s="19">
        <f>SUM(E28/D28*100)</f>
        <v>99.99997142857144</v>
      </c>
      <c r="G28" s="20">
        <f t="shared" si="1"/>
        <v>-62734.47999999998</v>
      </c>
    </row>
    <row r="29" spans="1:7" ht="55.5" customHeight="1">
      <c r="A29" s="32" t="s">
        <v>178</v>
      </c>
      <c r="B29" s="33" t="s">
        <v>179</v>
      </c>
      <c r="C29" s="29">
        <v>1338588.08</v>
      </c>
      <c r="D29" s="31"/>
      <c r="E29" s="31"/>
      <c r="F29" s="19">
        <v>0</v>
      </c>
      <c r="G29" s="20">
        <f t="shared" si="1"/>
        <v>-1338588.08</v>
      </c>
    </row>
    <row r="30" spans="1:7" ht="21" customHeight="1">
      <c r="A30" s="27" t="s">
        <v>184</v>
      </c>
      <c r="B30" s="28" t="s">
        <v>185</v>
      </c>
      <c r="C30" s="29">
        <v>0</v>
      </c>
      <c r="D30" s="31">
        <v>25616.31</v>
      </c>
      <c r="E30" s="31">
        <v>25616.31</v>
      </c>
      <c r="F30" s="19">
        <f aca="true" t="shared" si="2" ref="F30:F61">SUM(E30/D30*100)</f>
        <v>100</v>
      </c>
      <c r="G30" s="20">
        <f t="shared" si="1"/>
        <v>25616.31</v>
      </c>
    </row>
    <row r="31" spans="1:7" ht="31.5">
      <c r="A31" s="21" t="s">
        <v>43</v>
      </c>
      <c r="B31" s="22" t="s">
        <v>44</v>
      </c>
      <c r="C31" s="23">
        <f>SUM(C32:C71)</f>
        <v>158375707.36999995</v>
      </c>
      <c r="D31" s="23">
        <f>SUM(D32:D71)</f>
        <v>188039288.432</v>
      </c>
      <c r="E31" s="23">
        <f>SUM(E32:E71)</f>
        <v>187907093.98000002</v>
      </c>
      <c r="F31" s="24">
        <f t="shared" si="2"/>
        <v>99.92969849380823</v>
      </c>
      <c r="G31" s="23">
        <f t="shared" si="1"/>
        <v>29531386.610000074</v>
      </c>
    </row>
    <row r="32" spans="1:7" ht="84.75" customHeight="1">
      <c r="A32" s="15" t="s">
        <v>45</v>
      </c>
      <c r="B32" s="16" t="s">
        <v>171</v>
      </c>
      <c r="C32" s="34">
        <v>5887661.69</v>
      </c>
      <c r="D32" s="35">
        <v>8012304.63</v>
      </c>
      <c r="E32" s="35">
        <v>8012304.63</v>
      </c>
      <c r="F32" s="19">
        <f t="shared" si="2"/>
        <v>100</v>
      </c>
      <c r="G32" s="20">
        <f t="shared" si="1"/>
        <v>2124642.9399999995</v>
      </c>
    </row>
    <row r="33" spans="1:7" ht="75" customHeight="1">
      <c r="A33" s="15" t="s">
        <v>46</v>
      </c>
      <c r="B33" s="16" t="s">
        <v>171</v>
      </c>
      <c r="C33" s="34">
        <v>254565.05</v>
      </c>
      <c r="D33" s="35">
        <v>281891.06</v>
      </c>
      <c r="E33" s="35">
        <v>281891.06</v>
      </c>
      <c r="F33" s="19">
        <f t="shared" si="2"/>
        <v>100</v>
      </c>
      <c r="G33" s="20">
        <f t="shared" si="1"/>
        <v>27326.01000000001</v>
      </c>
    </row>
    <row r="34" spans="1:7" ht="76.5" customHeight="1">
      <c r="A34" s="15" t="s">
        <v>47</v>
      </c>
      <c r="B34" s="16" t="s">
        <v>172</v>
      </c>
      <c r="C34" s="34">
        <v>71169</v>
      </c>
      <c r="D34" s="35">
        <v>72000</v>
      </c>
      <c r="E34" s="35">
        <v>46170</v>
      </c>
      <c r="F34" s="19">
        <f t="shared" si="2"/>
        <v>64.125</v>
      </c>
      <c r="G34" s="20">
        <f t="shared" si="1"/>
        <v>-24999</v>
      </c>
    </row>
    <row r="35" spans="1:7" ht="79.5" customHeight="1">
      <c r="A35" s="15" t="s">
        <v>48</v>
      </c>
      <c r="B35" s="16" t="s">
        <v>49</v>
      </c>
      <c r="C35" s="34">
        <v>344124.81</v>
      </c>
      <c r="D35" s="35">
        <v>494671.85</v>
      </c>
      <c r="E35" s="35">
        <v>494671.85</v>
      </c>
      <c r="F35" s="19">
        <f t="shared" si="2"/>
        <v>100</v>
      </c>
      <c r="G35" s="20">
        <f t="shared" si="1"/>
        <v>150547.03999999998</v>
      </c>
    </row>
    <row r="36" spans="1:7" ht="78.75" customHeight="1">
      <c r="A36" s="15" t="s">
        <v>50</v>
      </c>
      <c r="B36" s="16" t="s">
        <v>49</v>
      </c>
      <c r="C36" s="34">
        <v>3234.71</v>
      </c>
      <c r="D36" s="35">
        <v>4105.97</v>
      </c>
      <c r="E36" s="35">
        <v>4105.97</v>
      </c>
      <c r="F36" s="19">
        <f t="shared" si="2"/>
        <v>100</v>
      </c>
      <c r="G36" s="20">
        <f t="shared" si="1"/>
        <v>871.2600000000002</v>
      </c>
    </row>
    <row r="37" spans="1:7" ht="81.75" customHeight="1">
      <c r="A37" s="15" t="s">
        <v>51</v>
      </c>
      <c r="B37" s="16" t="s">
        <v>52</v>
      </c>
      <c r="C37" s="34">
        <v>118667.08</v>
      </c>
      <c r="D37" s="35">
        <v>184596.11</v>
      </c>
      <c r="E37" s="35">
        <v>184596.11</v>
      </c>
      <c r="F37" s="19">
        <f t="shared" si="2"/>
        <v>100</v>
      </c>
      <c r="G37" s="20">
        <f t="shared" si="1"/>
        <v>65929.02999999998</v>
      </c>
    </row>
    <row r="38" spans="1:7" ht="76.5" customHeight="1">
      <c r="A38" s="15" t="s">
        <v>53</v>
      </c>
      <c r="B38" s="16" t="s">
        <v>54</v>
      </c>
      <c r="C38" s="34">
        <v>1617.36</v>
      </c>
      <c r="D38" s="35">
        <v>2052.99</v>
      </c>
      <c r="E38" s="35">
        <v>2052.99</v>
      </c>
      <c r="F38" s="19">
        <f t="shared" si="2"/>
        <v>100</v>
      </c>
      <c r="G38" s="20">
        <f t="shared" si="1"/>
        <v>435.6299999999999</v>
      </c>
    </row>
    <row r="39" spans="1:7" ht="67.5" customHeight="1">
      <c r="A39" s="15" t="s">
        <v>55</v>
      </c>
      <c r="B39" s="16" t="s">
        <v>56</v>
      </c>
      <c r="C39" s="34">
        <v>2000</v>
      </c>
      <c r="D39" s="35">
        <v>4000</v>
      </c>
      <c r="E39" s="35">
        <v>4000</v>
      </c>
      <c r="F39" s="19">
        <f t="shared" si="2"/>
        <v>100</v>
      </c>
      <c r="G39" s="20">
        <f aca="true" t="shared" si="3" ref="G39:G70">SUM(E39-C39)</f>
        <v>2000</v>
      </c>
    </row>
    <row r="40" spans="1:7" ht="78" customHeight="1">
      <c r="A40" s="15" t="s">
        <v>57</v>
      </c>
      <c r="B40" s="16" t="s">
        <v>173</v>
      </c>
      <c r="C40" s="34">
        <v>1619329.61</v>
      </c>
      <c r="D40" s="35">
        <v>2395697.66</v>
      </c>
      <c r="E40" s="35">
        <v>2395697.66</v>
      </c>
      <c r="F40" s="19">
        <f t="shared" si="2"/>
        <v>100</v>
      </c>
      <c r="G40" s="20">
        <f t="shared" si="3"/>
        <v>776368.05</v>
      </c>
    </row>
    <row r="41" spans="1:7" ht="75.75" customHeight="1">
      <c r="A41" s="15" t="s">
        <v>58</v>
      </c>
      <c r="B41" s="16" t="s">
        <v>173</v>
      </c>
      <c r="C41" s="34">
        <v>15095.22</v>
      </c>
      <c r="D41" s="35">
        <v>17792.45</v>
      </c>
      <c r="E41" s="35">
        <v>17792.45</v>
      </c>
      <c r="F41" s="19">
        <f t="shared" si="2"/>
        <v>100</v>
      </c>
      <c r="G41" s="20">
        <f t="shared" si="3"/>
        <v>2697.2300000000014</v>
      </c>
    </row>
    <row r="42" spans="1:7" ht="31.5" customHeight="1">
      <c r="A42" s="15" t="s">
        <v>59</v>
      </c>
      <c r="B42" s="16" t="s">
        <v>60</v>
      </c>
      <c r="C42" s="34">
        <v>11600</v>
      </c>
      <c r="D42" s="35">
        <v>18400</v>
      </c>
      <c r="E42" s="35">
        <v>18393.17</v>
      </c>
      <c r="F42" s="19">
        <f t="shared" si="2"/>
        <v>99.96288043478259</v>
      </c>
      <c r="G42" s="20">
        <f t="shared" si="3"/>
        <v>6793.169999999998</v>
      </c>
    </row>
    <row r="43" spans="1:7" ht="31.5">
      <c r="A43" s="15" t="s">
        <v>61</v>
      </c>
      <c r="B43" s="16" t="s">
        <v>62</v>
      </c>
      <c r="C43" s="34">
        <v>130000</v>
      </c>
      <c r="D43" s="35">
        <v>250000</v>
      </c>
      <c r="E43" s="35">
        <v>209759</v>
      </c>
      <c r="F43" s="19">
        <f t="shared" si="2"/>
        <v>83.9036</v>
      </c>
      <c r="G43" s="20">
        <f t="shared" si="3"/>
        <v>79759</v>
      </c>
    </row>
    <row r="44" spans="1:7" ht="31.5">
      <c r="A44" s="15" t="s">
        <v>63</v>
      </c>
      <c r="B44" s="16" t="s">
        <v>64</v>
      </c>
      <c r="C44" s="34">
        <v>1250908.74</v>
      </c>
      <c r="D44" s="35">
        <v>2359993.65</v>
      </c>
      <c r="E44" s="35">
        <v>2359993.65</v>
      </c>
      <c r="F44" s="19">
        <f t="shared" si="2"/>
        <v>100</v>
      </c>
      <c r="G44" s="20">
        <f t="shared" si="3"/>
        <v>1109084.91</v>
      </c>
    </row>
    <row r="45" spans="1:7" ht="33.75" customHeight="1">
      <c r="A45" s="15" t="s">
        <v>65</v>
      </c>
      <c r="B45" s="16" t="s">
        <v>66</v>
      </c>
      <c r="C45" s="34">
        <v>38903.62</v>
      </c>
      <c r="D45" s="35">
        <v>66498.07</v>
      </c>
      <c r="E45" s="35">
        <v>66498.07</v>
      </c>
      <c r="F45" s="19">
        <f t="shared" si="2"/>
        <v>100</v>
      </c>
      <c r="G45" s="20">
        <f t="shared" si="3"/>
        <v>27594.450000000004</v>
      </c>
    </row>
    <row r="46" spans="1:7" ht="31.5">
      <c r="A46" s="15" t="s">
        <v>67</v>
      </c>
      <c r="B46" s="16" t="s">
        <v>68</v>
      </c>
      <c r="C46" s="34">
        <v>1280991.4</v>
      </c>
      <c r="D46" s="35">
        <v>1144759.74</v>
      </c>
      <c r="E46" s="35">
        <v>1144759.74</v>
      </c>
      <c r="F46" s="19">
        <f t="shared" si="2"/>
        <v>100</v>
      </c>
      <c r="G46" s="20">
        <f t="shared" si="3"/>
        <v>-136231.65999999992</v>
      </c>
    </row>
    <row r="47" spans="1:7" ht="21.75" customHeight="1">
      <c r="A47" s="15" t="s">
        <v>69</v>
      </c>
      <c r="B47" s="16" t="s">
        <v>70</v>
      </c>
      <c r="C47" s="34">
        <v>17159796.18</v>
      </c>
      <c r="D47" s="35">
        <v>861992.412</v>
      </c>
      <c r="E47" s="35">
        <v>861992.4099999999</v>
      </c>
      <c r="F47" s="19">
        <f t="shared" si="2"/>
        <v>99.99999976797939</v>
      </c>
      <c r="G47" s="20">
        <f t="shared" si="3"/>
        <v>-16297803.77</v>
      </c>
    </row>
    <row r="48" spans="1:7" ht="15.75">
      <c r="A48" s="15" t="s">
        <v>71</v>
      </c>
      <c r="B48" s="16" t="s">
        <v>72</v>
      </c>
      <c r="C48" s="34">
        <v>60199343.75</v>
      </c>
      <c r="D48" s="35">
        <v>66053533.71</v>
      </c>
      <c r="E48" s="35">
        <v>66053533.71</v>
      </c>
      <c r="F48" s="19">
        <f t="shared" si="2"/>
        <v>100</v>
      </c>
      <c r="G48" s="20">
        <f t="shared" si="3"/>
        <v>5854189.960000001</v>
      </c>
    </row>
    <row r="49" spans="1:7" ht="31.5">
      <c r="A49" s="15" t="s">
        <v>73</v>
      </c>
      <c r="B49" s="16" t="s">
        <v>74</v>
      </c>
      <c r="C49" s="34">
        <v>2389187.5999999996</v>
      </c>
      <c r="D49" s="35">
        <v>2277628.17</v>
      </c>
      <c r="E49" s="35">
        <v>2277628.1700000004</v>
      </c>
      <c r="F49" s="19">
        <f t="shared" si="2"/>
        <v>100.00000000000003</v>
      </c>
      <c r="G49" s="20">
        <f t="shared" si="3"/>
        <v>-111559.42999999924</v>
      </c>
    </row>
    <row r="50" spans="1:7" ht="15.75">
      <c r="A50" s="15" t="s">
        <v>75</v>
      </c>
      <c r="B50" s="16" t="s">
        <v>76</v>
      </c>
      <c r="C50" s="34">
        <v>7524174.100000001</v>
      </c>
      <c r="D50" s="35">
        <v>8158267.01</v>
      </c>
      <c r="E50" s="35">
        <v>8158267.01</v>
      </c>
      <c r="F50" s="19">
        <f t="shared" si="2"/>
        <v>100</v>
      </c>
      <c r="G50" s="20">
        <f t="shared" si="3"/>
        <v>634092.9099999992</v>
      </c>
    </row>
    <row r="51" spans="1:7" ht="15.75">
      <c r="A51" s="15" t="s">
        <v>77</v>
      </c>
      <c r="B51" s="16" t="s">
        <v>78</v>
      </c>
      <c r="C51" s="34">
        <v>540342.75</v>
      </c>
      <c r="D51" s="35">
        <v>565986.61</v>
      </c>
      <c r="E51" s="35">
        <v>565986.61</v>
      </c>
      <c r="F51" s="19">
        <f t="shared" si="2"/>
        <v>100</v>
      </c>
      <c r="G51" s="20">
        <f t="shared" si="3"/>
        <v>25643.859999999986</v>
      </c>
    </row>
    <row r="52" spans="1:7" ht="15.75">
      <c r="A52" s="15" t="s">
        <v>79</v>
      </c>
      <c r="B52" s="16" t="s">
        <v>80</v>
      </c>
      <c r="C52" s="34">
        <v>86467.35</v>
      </c>
      <c r="D52" s="35">
        <v>45790</v>
      </c>
      <c r="E52" s="35">
        <v>45790</v>
      </c>
      <c r="F52" s="19">
        <f t="shared" si="2"/>
        <v>100</v>
      </c>
      <c r="G52" s="20">
        <f t="shared" si="3"/>
        <v>-40677.350000000006</v>
      </c>
    </row>
    <row r="53" spans="1:7" ht="20.25" customHeight="1">
      <c r="A53" s="15" t="s">
        <v>81</v>
      </c>
      <c r="B53" s="16" t="s">
        <v>82</v>
      </c>
      <c r="C53" s="34">
        <v>32469239.8</v>
      </c>
      <c r="D53" s="35">
        <v>42348895.32</v>
      </c>
      <c r="E53" s="35">
        <v>42348895.32</v>
      </c>
      <c r="F53" s="19">
        <f t="shared" si="2"/>
        <v>100</v>
      </c>
      <c r="G53" s="20">
        <f t="shared" si="3"/>
        <v>9879655.52</v>
      </c>
    </row>
    <row r="54" spans="1:7" ht="36" customHeight="1">
      <c r="A54" s="15" t="s">
        <v>83</v>
      </c>
      <c r="B54" s="16" t="s">
        <v>84</v>
      </c>
      <c r="C54" s="34">
        <v>1966646.07</v>
      </c>
      <c r="D54" s="35">
        <v>24533028.81</v>
      </c>
      <c r="E54" s="35">
        <v>24533028.81</v>
      </c>
      <c r="F54" s="19">
        <f t="shared" si="2"/>
        <v>100</v>
      </c>
      <c r="G54" s="20">
        <f t="shared" si="3"/>
        <v>22566382.74</v>
      </c>
    </row>
    <row r="55" spans="1:7" ht="45.75" customHeight="1">
      <c r="A55" s="15" t="s">
        <v>85</v>
      </c>
      <c r="B55" s="16" t="s">
        <v>86</v>
      </c>
      <c r="C55" s="34">
        <v>110921.04</v>
      </c>
      <c r="D55" s="35">
        <v>333923.45999999996</v>
      </c>
      <c r="E55" s="35">
        <v>316001.46</v>
      </c>
      <c r="F55" s="19">
        <f t="shared" si="2"/>
        <v>94.63290180330549</v>
      </c>
      <c r="G55" s="20">
        <f t="shared" si="3"/>
        <v>205080.42000000004</v>
      </c>
    </row>
    <row r="56" spans="1:7" ht="43.5" customHeight="1">
      <c r="A56" s="15" t="s">
        <v>189</v>
      </c>
      <c r="B56" s="16" t="s">
        <v>190</v>
      </c>
      <c r="C56" s="34">
        <v>0</v>
      </c>
      <c r="D56" s="35">
        <v>34495.28</v>
      </c>
      <c r="E56" s="35">
        <v>34495.28</v>
      </c>
      <c r="F56" s="19">
        <f t="shared" si="2"/>
        <v>100</v>
      </c>
      <c r="G56" s="20">
        <f t="shared" si="3"/>
        <v>34495.28</v>
      </c>
    </row>
    <row r="57" spans="1:7" ht="25.5" customHeight="1">
      <c r="A57" s="15" t="s">
        <v>87</v>
      </c>
      <c r="B57" s="16" t="s">
        <v>88</v>
      </c>
      <c r="C57" s="34">
        <v>513414.6</v>
      </c>
      <c r="D57" s="35">
        <v>869927.96</v>
      </c>
      <c r="E57" s="35">
        <v>862891.59</v>
      </c>
      <c r="F57" s="19">
        <f t="shared" si="2"/>
        <v>99.19115486298429</v>
      </c>
      <c r="G57" s="20">
        <f t="shared" si="3"/>
        <v>349476.99</v>
      </c>
    </row>
    <row r="58" spans="1:7" ht="37.5" customHeight="1">
      <c r="A58" s="15" t="s">
        <v>89</v>
      </c>
      <c r="B58" s="16" t="s">
        <v>90</v>
      </c>
      <c r="C58" s="34">
        <v>2149041</v>
      </c>
      <c r="D58" s="35">
        <v>2265859.47</v>
      </c>
      <c r="E58" s="35">
        <v>2265859.47</v>
      </c>
      <c r="F58" s="19">
        <f t="shared" si="2"/>
        <v>100</v>
      </c>
      <c r="G58" s="20">
        <f t="shared" si="3"/>
        <v>116818.4700000002</v>
      </c>
    </row>
    <row r="59" spans="1:7" ht="31.5">
      <c r="A59" s="15" t="s">
        <v>91</v>
      </c>
      <c r="B59" s="16" t="s">
        <v>92</v>
      </c>
      <c r="C59" s="34">
        <v>1645</v>
      </c>
      <c r="D59" s="35">
        <v>930</v>
      </c>
      <c r="E59" s="35">
        <v>930</v>
      </c>
      <c r="F59" s="19">
        <f t="shared" si="2"/>
        <v>100</v>
      </c>
      <c r="G59" s="20">
        <f t="shared" si="3"/>
        <v>-715</v>
      </c>
    </row>
    <row r="60" spans="1:7" ht="18.75" customHeight="1">
      <c r="A60" s="15" t="s">
        <v>93</v>
      </c>
      <c r="B60" s="16" t="s">
        <v>94</v>
      </c>
      <c r="C60" s="34">
        <v>9998.1</v>
      </c>
      <c r="D60" s="35">
        <v>82000</v>
      </c>
      <c r="E60" s="35">
        <v>82000</v>
      </c>
      <c r="F60" s="19">
        <f t="shared" si="2"/>
        <v>100</v>
      </c>
      <c r="G60" s="20">
        <f t="shared" si="3"/>
        <v>72001.9</v>
      </c>
    </row>
    <row r="61" spans="1:7" ht="31.5">
      <c r="A61" s="15" t="s">
        <v>95</v>
      </c>
      <c r="B61" s="16" t="s">
        <v>96</v>
      </c>
      <c r="C61" s="34">
        <v>1119755.2599999998</v>
      </c>
      <c r="D61" s="35">
        <v>468160</v>
      </c>
      <c r="E61" s="35">
        <v>467826.54</v>
      </c>
      <c r="F61" s="19">
        <f t="shared" si="2"/>
        <v>99.92877221462747</v>
      </c>
      <c r="G61" s="20">
        <f t="shared" si="3"/>
        <v>-651928.7199999997</v>
      </c>
    </row>
    <row r="62" spans="1:7" ht="33" customHeight="1">
      <c r="A62" s="15" t="s">
        <v>97</v>
      </c>
      <c r="B62" s="16" t="s">
        <v>98</v>
      </c>
      <c r="C62" s="34">
        <v>15576.4</v>
      </c>
      <c r="D62" s="35">
        <v>15000</v>
      </c>
      <c r="E62" s="35">
        <v>14972.85</v>
      </c>
      <c r="F62" s="19">
        <f aca="true" t="shared" si="4" ref="F62:F93">SUM(E62/D62*100)</f>
        <v>99.819</v>
      </c>
      <c r="G62" s="20">
        <f t="shared" si="3"/>
        <v>-603.5499999999993</v>
      </c>
    </row>
    <row r="63" spans="1:7" ht="31.5">
      <c r="A63" s="15" t="s">
        <v>99</v>
      </c>
      <c r="B63" s="16" t="s">
        <v>100</v>
      </c>
      <c r="C63" s="34">
        <v>0</v>
      </c>
      <c r="D63" s="35">
        <v>18000</v>
      </c>
      <c r="E63" s="35">
        <v>17504.3</v>
      </c>
      <c r="F63" s="19">
        <f t="shared" si="4"/>
        <v>97.2461111111111</v>
      </c>
      <c r="G63" s="20">
        <f t="shared" si="3"/>
        <v>17504.3</v>
      </c>
    </row>
    <row r="64" spans="1:7" ht="15.75">
      <c r="A64" s="15" t="s">
        <v>101</v>
      </c>
      <c r="B64" s="16" t="s">
        <v>102</v>
      </c>
      <c r="C64" s="34">
        <v>215864.60000000003</v>
      </c>
      <c r="D64" s="35">
        <v>333300</v>
      </c>
      <c r="E64" s="35">
        <v>295298.82999999996</v>
      </c>
      <c r="F64" s="19">
        <f t="shared" si="4"/>
        <v>88.59850885088507</v>
      </c>
      <c r="G64" s="20">
        <f t="shared" si="3"/>
        <v>79434.22999999992</v>
      </c>
    </row>
    <row r="65" spans="1:7" ht="65.25" customHeight="1">
      <c r="A65" s="15" t="s">
        <v>103</v>
      </c>
      <c r="B65" s="16" t="s">
        <v>104</v>
      </c>
      <c r="C65" s="34">
        <v>189997.5</v>
      </c>
      <c r="D65" s="35">
        <v>200000</v>
      </c>
      <c r="E65" s="35">
        <v>199773</v>
      </c>
      <c r="F65" s="19">
        <f t="shared" si="4"/>
        <v>99.8865</v>
      </c>
      <c r="G65" s="20">
        <f t="shared" si="3"/>
        <v>9775.5</v>
      </c>
    </row>
    <row r="66" spans="1:7" ht="33.75" customHeight="1">
      <c r="A66" s="15" t="s">
        <v>105</v>
      </c>
      <c r="B66" s="16" t="s">
        <v>106</v>
      </c>
      <c r="C66" s="34">
        <v>4051304.45</v>
      </c>
      <c r="D66" s="35">
        <v>4719400</v>
      </c>
      <c r="E66" s="35">
        <v>4718790.19</v>
      </c>
      <c r="F66" s="19">
        <f t="shared" si="4"/>
        <v>99.98707865406621</v>
      </c>
      <c r="G66" s="20">
        <f t="shared" si="3"/>
        <v>667485.7400000002</v>
      </c>
    </row>
    <row r="67" spans="1:7" ht="58.5" customHeight="1">
      <c r="A67" s="27" t="s">
        <v>186</v>
      </c>
      <c r="B67" s="28" t="s">
        <v>187</v>
      </c>
      <c r="C67" s="34">
        <v>14486.46</v>
      </c>
      <c r="D67" s="35">
        <v>31451.29</v>
      </c>
      <c r="E67" s="35">
        <v>31226.38</v>
      </c>
      <c r="F67" s="19">
        <f t="shared" si="4"/>
        <v>99.28489419670863</v>
      </c>
      <c r="G67" s="20">
        <f t="shared" si="3"/>
        <v>16739.920000000002</v>
      </c>
    </row>
    <row r="68" spans="1:7" ht="30.75" customHeight="1">
      <c r="A68" s="15" t="s">
        <v>107</v>
      </c>
      <c r="B68" s="16" t="s">
        <v>108</v>
      </c>
      <c r="C68" s="34">
        <v>526622.45</v>
      </c>
      <c r="D68" s="35">
        <v>630100</v>
      </c>
      <c r="E68" s="35">
        <v>630083.85</v>
      </c>
      <c r="F68" s="19">
        <f t="shared" si="4"/>
        <v>99.99743691477543</v>
      </c>
      <c r="G68" s="20">
        <f t="shared" si="3"/>
        <v>103461.40000000002</v>
      </c>
    </row>
    <row r="69" spans="1:7" ht="80.25" customHeight="1">
      <c r="A69" s="15" t="s">
        <v>109</v>
      </c>
      <c r="B69" s="16" t="s">
        <v>110</v>
      </c>
      <c r="C69" s="34">
        <v>155591.55</v>
      </c>
      <c r="D69" s="35">
        <v>299526.19</v>
      </c>
      <c r="E69" s="35">
        <v>298303.29</v>
      </c>
      <c r="F69" s="19">
        <f t="shared" si="4"/>
        <v>99.59172184575912</v>
      </c>
      <c r="G69" s="20">
        <f t="shared" si="3"/>
        <v>142711.74</v>
      </c>
    </row>
    <row r="70" spans="1:7" ht="31.5">
      <c r="A70" s="15" t="s">
        <v>111</v>
      </c>
      <c r="B70" s="16" t="s">
        <v>112</v>
      </c>
      <c r="C70" s="34">
        <v>21000</v>
      </c>
      <c r="D70" s="35">
        <v>25000</v>
      </c>
      <c r="E70" s="35">
        <v>25000</v>
      </c>
      <c r="F70" s="19">
        <f t="shared" si="4"/>
        <v>100</v>
      </c>
      <c r="G70" s="20">
        <f t="shared" si="3"/>
        <v>4000</v>
      </c>
    </row>
    <row r="71" spans="1:7" ht="36" customHeight="1">
      <c r="A71" s="15" t="s">
        <v>113</v>
      </c>
      <c r="B71" s="16" t="s">
        <v>114</v>
      </c>
      <c r="C71" s="34">
        <v>15915423.07</v>
      </c>
      <c r="D71" s="35">
        <v>17558328.560000002</v>
      </c>
      <c r="E71" s="35">
        <v>17558328.560000002</v>
      </c>
      <c r="F71" s="19">
        <f t="shared" si="4"/>
        <v>100</v>
      </c>
      <c r="G71" s="20">
        <f aca="true" t="shared" si="5" ref="G71:G107">SUM(E71-C71)</f>
        <v>1642905.490000002</v>
      </c>
    </row>
    <row r="72" spans="1:7" ht="15.75">
      <c r="A72" s="36" t="s">
        <v>207</v>
      </c>
      <c r="B72" s="37" t="s">
        <v>208</v>
      </c>
      <c r="C72" s="38">
        <f>SUM(C73)</f>
        <v>0</v>
      </c>
      <c r="D72" s="38">
        <f>SUM(D73)</f>
        <v>78112.92</v>
      </c>
      <c r="E72" s="38">
        <f>SUM(E73)</f>
        <v>78112.92</v>
      </c>
      <c r="F72" s="13">
        <f t="shared" si="4"/>
        <v>100</v>
      </c>
      <c r="G72" s="14">
        <f t="shared" si="5"/>
        <v>78112.92</v>
      </c>
    </row>
    <row r="73" spans="1:7" ht="86.25" customHeight="1">
      <c r="A73" s="39" t="s">
        <v>209</v>
      </c>
      <c r="B73" s="40" t="s">
        <v>211</v>
      </c>
      <c r="C73" s="41"/>
      <c r="D73" s="42">
        <v>78112.92</v>
      </c>
      <c r="E73" s="42">
        <v>78112.92</v>
      </c>
      <c r="F73" s="19">
        <f t="shared" si="4"/>
        <v>100</v>
      </c>
      <c r="G73" s="20">
        <f t="shared" si="5"/>
        <v>78112.92</v>
      </c>
    </row>
    <row r="74" spans="1:7" ht="15.75">
      <c r="A74" s="21" t="s">
        <v>115</v>
      </c>
      <c r="B74" s="22" t="s">
        <v>116</v>
      </c>
      <c r="C74" s="23">
        <f>SUM(C75:C80)</f>
        <v>12286552.580000002</v>
      </c>
      <c r="D74" s="23">
        <f>SUM(D75:D80)</f>
        <v>14144030</v>
      </c>
      <c r="E74" s="23">
        <f>SUM(E75:E80)</f>
        <v>14139792.139999999</v>
      </c>
      <c r="F74" s="24">
        <f t="shared" si="4"/>
        <v>99.97003781807588</v>
      </c>
      <c r="G74" s="23">
        <f t="shared" si="5"/>
        <v>1853239.5599999968</v>
      </c>
    </row>
    <row r="75" spans="1:7" ht="40.5" customHeight="1">
      <c r="A75" s="15" t="s">
        <v>117</v>
      </c>
      <c r="B75" s="16" t="s">
        <v>118</v>
      </c>
      <c r="C75" s="43">
        <v>102906.2</v>
      </c>
      <c r="D75" s="44">
        <v>92770</v>
      </c>
      <c r="E75" s="44">
        <v>92769.5</v>
      </c>
      <c r="F75" s="19">
        <f t="shared" si="4"/>
        <v>99.99946103266142</v>
      </c>
      <c r="G75" s="20">
        <f t="shared" si="5"/>
        <v>-10136.699999999997</v>
      </c>
    </row>
    <row r="76" spans="1:7" ht="37.5" customHeight="1">
      <c r="A76" s="45" t="s">
        <v>180</v>
      </c>
      <c r="B76" s="46" t="s">
        <v>181</v>
      </c>
      <c r="C76" s="43">
        <v>9991.8</v>
      </c>
      <c r="D76" s="44">
        <v>199542</v>
      </c>
      <c r="E76" s="44">
        <v>199538</v>
      </c>
      <c r="F76" s="19">
        <f t="shared" si="4"/>
        <v>99.99799540948773</v>
      </c>
      <c r="G76" s="20">
        <f t="shared" si="5"/>
        <v>189546.2</v>
      </c>
    </row>
    <row r="77" spans="1:7" ht="15.75">
      <c r="A77" s="15" t="s">
        <v>119</v>
      </c>
      <c r="B77" s="16" t="s">
        <v>120</v>
      </c>
      <c r="C77" s="43">
        <v>5167100.49</v>
      </c>
      <c r="D77" s="44">
        <v>5868874</v>
      </c>
      <c r="E77" s="44">
        <v>5868846.209999999</v>
      </c>
      <c r="F77" s="19">
        <f t="shared" si="4"/>
        <v>99.99952648497819</v>
      </c>
      <c r="G77" s="20">
        <f t="shared" si="5"/>
        <v>701745.7199999988</v>
      </c>
    </row>
    <row r="78" spans="1:7" ht="31.5">
      <c r="A78" s="15" t="s">
        <v>121</v>
      </c>
      <c r="B78" s="16" t="s">
        <v>122</v>
      </c>
      <c r="C78" s="43">
        <v>2298289.2600000002</v>
      </c>
      <c r="D78" s="44">
        <v>2658207</v>
      </c>
      <c r="E78" s="44">
        <v>2658203.93</v>
      </c>
      <c r="F78" s="19">
        <f t="shared" si="4"/>
        <v>99.99988450861804</v>
      </c>
      <c r="G78" s="20">
        <f t="shared" si="5"/>
        <v>359914.6699999999</v>
      </c>
    </row>
    <row r="79" spans="1:7" ht="15.75">
      <c r="A79" s="15" t="s">
        <v>123</v>
      </c>
      <c r="B79" s="16" t="s">
        <v>124</v>
      </c>
      <c r="C79" s="43">
        <v>4334968.100000001</v>
      </c>
      <c r="D79" s="44">
        <v>4903041</v>
      </c>
      <c r="E79" s="44">
        <v>4898839.079999999</v>
      </c>
      <c r="F79" s="19">
        <f t="shared" si="4"/>
        <v>99.9142997172571</v>
      </c>
      <c r="G79" s="20">
        <f t="shared" si="5"/>
        <v>563870.9799999986</v>
      </c>
    </row>
    <row r="80" spans="1:7" ht="22.5" customHeight="1">
      <c r="A80" s="15" t="s">
        <v>125</v>
      </c>
      <c r="B80" s="16" t="s">
        <v>126</v>
      </c>
      <c r="C80" s="43">
        <v>373296.73000000004</v>
      </c>
      <c r="D80" s="44">
        <v>421596</v>
      </c>
      <c r="E80" s="44">
        <v>421595.42000000004</v>
      </c>
      <c r="F80" s="19">
        <f t="shared" si="4"/>
        <v>99.99986242753728</v>
      </c>
      <c r="G80" s="20">
        <f t="shared" si="5"/>
        <v>48298.69</v>
      </c>
    </row>
    <row r="81" spans="1:7" ht="15.75">
      <c r="A81" s="21" t="s">
        <v>127</v>
      </c>
      <c r="B81" s="22" t="s">
        <v>128</v>
      </c>
      <c r="C81" s="23">
        <f>SUM(C82)</f>
        <v>147700</v>
      </c>
      <c r="D81" s="23">
        <f>SUM(D82)</f>
        <v>100000</v>
      </c>
      <c r="E81" s="23">
        <f>SUM(E82)</f>
        <v>100000</v>
      </c>
      <c r="F81" s="24">
        <f t="shared" si="4"/>
        <v>100</v>
      </c>
      <c r="G81" s="23">
        <f t="shared" si="5"/>
        <v>-47700</v>
      </c>
    </row>
    <row r="82" spans="1:7" ht="19.5" customHeight="1">
      <c r="A82" s="15" t="s">
        <v>129</v>
      </c>
      <c r="B82" s="16" t="s">
        <v>130</v>
      </c>
      <c r="C82" s="47">
        <v>147700</v>
      </c>
      <c r="D82" s="48">
        <v>100000</v>
      </c>
      <c r="E82" s="48">
        <v>100000</v>
      </c>
      <c r="F82" s="19">
        <f t="shared" si="4"/>
        <v>100</v>
      </c>
      <c r="G82" s="20">
        <f t="shared" si="5"/>
        <v>-47700</v>
      </c>
    </row>
    <row r="83" spans="1:7" ht="15.75">
      <c r="A83" s="21" t="s">
        <v>131</v>
      </c>
      <c r="B83" s="22" t="s">
        <v>132</v>
      </c>
      <c r="C83" s="23">
        <f>SUM(C84:C87)</f>
        <v>2758368.37</v>
      </c>
      <c r="D83" s="23">
        <f>SUM(D84:D87)</f>
        <v>3722041.7</v>
      </c>
      <c r="E83" s="23">
        <f>SUM(E84:E87)</f>
        <v>3675300.3699999996</v>
      </c>
      <c r="F83" s="24">
        <f t="shared" si="4"/>
        <v>98.7442018717845</v>
      </c>
      <c r="G83" s="23">
        <f t="shared" si="5"/>
        <v>916931.9999999995</v>
      </c>
    </row>
    <row r="84" spans="1:7" ht="22.5" customHeight="1">
      <c r="A84" s="15" t="s">
        <v>133</v>
      </c>
      <c r="B84" s="16" t="s">
        <v>134</v>
      </c>
      <c r="C84" s="49">
        <v>9350</v>
      </c>
      <c r="D84" s="48">
        <v>25000</v>
      </c>
      <c r="E84" s="48">
        <v>24777.2</v>
      </c>
      <c r="F84" s="19">
        <f t="shared" si="4"/>
        <v>99.1088</v>
      </c>
      <c r="G84" s="20">
        <f t="shared" si="5"/>
        <v>15427.2</v>
      </c>
    </row>
    <row r="85" spans="1:7" ht="36.75" customHeight="1">
      <c r="A85" s="15" t="s">
        <v>135</v>
      </c>
      <c r="B85" s="16" t="s">
        <v>136</v>
      </c>
      <c r="C85" s="49">
        <v>1401074.1099999999</v>
      </c>
      <c r="D85" s="48">
        <v>1856891.7000000002</v>
      </c>
      <c r="E85" s="48">
        <v>1812473.9499999997</v>
      </c>
      <c r="F85" s="19">
        <f t="shared" si="4"/>
        <v>97.60795150304132</v>
      </c>
      <c r="G85" s="20">
        <f t="shared" si="5"/>
        <v>411399.83999999985</v>
      </c>
    </row>
    <row r="86" spans="1:7" ht="28.5" customHeight="1">
      <c r="A86" s="15" t="s">
        <v>137</v>
      </c>
      <c r="B86" s="16" t="s">
        <v>138</v>
      </c>
      <c r="C86" s="49">
        <v>789360.26</v>
      </c>
      <c r="D86" s="48">
        <v>968550</v>
      </c>
      <c r="E86" s="48">
        <v>966449.22</v>
      </c>
      <c r="F86" s="19">
        <f t="shared" si="4"/>
        <v>99.78310051107326</v>
      </c>
      <c r="G86" s="20">
        <f t="shared" si="5"/>
        <v>177088.95999999996</v>
      </c>
    </row>
    <row r="87" spans="1:8" ht="64.5" customHeight="1">
      <c r="A87" s="15" t="s">
        <v>139</v>
      </c>
      <c r="B87" s="16" t="s">
        <v>140</v>
      </c>
      <c r="C87" s="49">
        <v>558584</v>
      </c>
      <c r="D87" s="48">
        <v>871600</v>
      </c>
      <c r="E87" s="48">
        <v>871600</v>
      </c>
      <c r="F87" s="19">
        <f t="shared" si="4"/>
        <v>100</v>
      </c>
      <c r="G87" s="20">
        <f t="shared" si="5"/>
        <v>313016</v>
      </c>
      <c r="H87" s="3"/>
    </row>
    <row r="88" spans="1:7" ht="36" customHeight="1">
      <c r="A88" s="50" t="s">
        <v>191</v>
      </c>
      <c r="B88" s="22" t="s">
        <v>192</v>
      </c>
      <c r="C88" s="23"/>
      <c r="D88" s="23">
        <f>SUM(D89)</f>
        <v>3000</v>
      </c>
      <c r="E88" s="23">
        <f>SUM(E89)</f>
        <v>1199.8</v>
      </c>
      <c r="F88" s="24">
        <f t="shared" si="4"/>
        <v>39.99333333333333</v>
      </c>
      <c r="G88" s="23">
        <f t="shared" si="5"/>
        <v>1199.8</v>
      </c>
    </row>
    <row r="89" spans="1:7" ht="36.75" customHeight="1">
      <c r="A89" s="51" t="s">
        <v>193</v>
      </c>
      <c r="B89" s="16" t="s">
        <v>194</v>
      </c>
      <c r="C89" s="52"/>
      <c r="D89" s="53">
        <v>3000</v>
      </c>
      <c r="E89" s="53">
        <v>1199.8</v>
      </c>
      <c r="F89" s="19">
        <f t="shared" si="4"/>
        <v>39.99333333333333</v>
      </c>
      <c r="G89" s="20">
        <f t="shared" si="5"/>
        <v>1199.8</v>
      </c>
    </row>
    <row r="90" spans="1:7" ht="35.25" customHeight="1">
      <c r="A90" s="21" t="s">
        <v>141</v>
      </c>
      <c r="B90" s="22" t="s">
        <v>142</v>
      </c>
      <c r="C90" s="23">
        <f>SUM(C91:C92)</f>
        <v>1598211</v>
      </c>
      <c r="D90" s="23">
        <f>SUM(D91:D92)</f>
        <v>2641300</v>
      </c>
      <c r="E90" s="23">
        <f>SUM(E91:E92)</f>
        <v>2478046</v>
      </c>
      <c r="F90" s="24">
        <f t="shared" si="4"/>
        <v>93.81917994926741</v>
      </c>
      <c r="G90" s="23">
        <f t="shared" si="5"/>
        <v>879835</v>
      </c>
    </row>
    <row r="91" spans="1:7" ht="48" customHeight="1">
      <c r="A91" s="15" t="s">
        <v>143</v>
      </c>
      <c r="B91" s="16" t="s">
        <v>144</v>
      </c>
      <c r="C91" s="54">
        <v>1243311</v>
      </c>
      <c r="D91" s="53">
        <v>2141300</v>
      </c>
      <c r="E91" s="53">
        <v>1978046</v>
      </c>
      <c r="F91" s="19">
        <f t="shared" si="4"/>
        <v>92.37593984962406</v>
      </c>
      <c r="G91" s="20">
        <f t="shared" si="5"/>
        <v>734735</v>
      </c>
    </row>
    <row r="92" spans="1:7" ht="39" customHeight="1">
      <c r="A92" s="15" t="s">
        <v>145</v>
      </c>
      <c r="B92" s="16" t="s">
        <v>146</v>
      </c>
      <c r="C92" s="54">
        <v>354900</v>
      </c>
      <c r="D92" s="53">
        <v>500000</v>
      </c>
      <c r="E92" s="53">
        <v>500000</v>
      </c>
      <c r="F92" s="19">
        <f t="shared" si="4"/>
        <v>100</v>
      </c>
      <c r="G92" s="20">
        <f t="shared" si="5"/>
        <v>145100</v>
      </c>
    </row>
    <row r="93" spans="1:7" ht="17.25" customHeight="1">
      <c r="A93" s="21" t="s">
        <v>147</v>
      </c>
      <c r="B93" s="22" t="s">
        <v>148</v>
      </c>
      <c r="C93" s="23"/>
      <c r="D93" s="23">
        <f>SUM(D94)</f>
        <v>15000</v>
      </c>
      <c r="E93" s="23">
        <f>SUM(E94)</f>
        <v>3375</v>
      </c>
      <c r="F93" s="24">
        <f t="shared" si="4"/>
        <v>22.5</v>
      </c>
      <c r="G93" s="23">
        <f t="shared" si="5"/>
        <v>3375</v>
      </c>
    </row>
    <row r="94" spans="1:7" ht="19.5" customHeight="1">
      <c r="A94" s="15" t="s">
        <v>149</v>
      </c>
      <c r="B94" s="16" t="s">
        <v>150</v>
      </c>
      <c r="C94" s="20"/>
      <c r="D94" s="55">
        <v>15000</v>
      </c>
      <c r="E94" s="55">
        <v>3375</v>
      </c>
      <c r="F94" s="19">
        <f aca="true" t="shared" si="6" ref="F94:F103">SUM(E94/D94*100)</f>
        <v>22.5</v>
      </c>
      <c r="G94" s="20">
        <f t="shared" si="5"/>
        <v>3375</v>
      </c>
    </row>
    <row r="95" spans="1:7" ht="30" customHeight="1">
      <c r="A95" s="21" t="s">
        <v>151</v>
      </c>
      <c r="B95" s="22" t="s">
        <v>152</v>
      </c>
      <c r="C95" s="23">
        <f>SUM(C96)</f>
        <v>39828</v>
      </c>
      <c r="D95" s="23">
        <f>SUM(D96)</f>
        <v>52750</v>
      </c>
      <c r="E95" s="23">
        <f>SUM(E96)</f>
        <v>52651.5</v>
      </c>
      <c r="F95" s="24">
        <f t="shared" si="6"/>
        <v>99.8132701421801</v>
      </c>
      <c r="G95" s="23">
        <f t="shared" si="5"/>
        <v>12823.5</v>
      </c>
    </row>
    <row r="96" spans="1:7" ht="32.25" customHeight="1">
      <c r="A96" s="15" t="s">
        <v>153</v>
      </c>
      <c r="B96" s="16" t="s">
        <v>154</v>
      </c>
      <c r="C96" s="56">
        <v>39828</v>
      </c>
      <c r="D96" s="57">
        <v>52750</v>
      </c>
      <c r="E96" s="57">
        <v>52651.5</v>
      </c>
      <c r="F96" s="19">
        <f t="shared" si="6"/>
        <v>99.8132701421801</v>
      </c>
      <c r="G96" s="20">
        <f t="shared" si="5"/>
        <v>12823.5</v>
      </c>
    </row>
    <row r="97" spans="1:7" ht="31.5">
      <c r="A97" s="21" t="s">
        <v>155</v>
      </c>
      <c r="B97" s="22" t="s">
        <v>156</v>
      </c>
      <c r="C97" s="58">
        <f>SUM(C98:C100)</f>
        <v>2845320.86</v>
      </c>
      <c r="D97" s="59">
        <f>SUM(D98:D100)</f>
        <v>5875048.15</v>
      </c>
      <c r="E97" s="59">
        <f>SUM(E98:E100)</f>
        <v>5795508.499999999</v>
      </c>
      <c r="F97" s="24">
        <f t="shared" si="6"/>
        <v>98.64614471287352</v>
      </c>
      <c r="G97" s="23">
        <f t="shared" si="5"/>
        <v>2950187.639999999</v>
      </c>
    </row>
    <row r="98" spans="1:7" ht="15.75">
      <c r="A98" s="15" t="s">
        <v>157</v>
      </c>
      <c r="B98" s="16" t="s">
        <v>158</v>
      </c>
      <c r="C98" s="52"/>
      <c r="D98" s="60">
        <v>42450</v>
      </c>
      <c r="E98" s="60"/>
      <c r="F98" s="19">
        <f t="shared" si="6"/>
        <v>0</v>
      </c>
      <c r="G98" s="20">
        <f t="shared" si="5"/>
        <v>0</v>
      </c>
    </row>
    <row r="99" spans="1:7" ht="35.25" customHeight="1">
      <c r="A99" s="15" t="s">
        <v>163</v>
      </c>
      <c r="B99" s="16" t="s">
        <v>164</v>
      </c>
      <c r="C99" s="61">
        <v>1751422.2699999998</v>
      </c>
      <c r="D99" s="62">
        <v>5367573.94</v>
      </c>
      <c r="E99" s="62">
        <v>5367563.9399999995</v>
      </c>
      <c r="F99" s="19">
        <f t="shared" si="6"/>
        <v>99.99981369609226</v>
      </c>
      <c r="G99" s="20">
        <f t="shared" si="5"/>
        <v>3616141.67</v>
      </c>
    </row>
    <row r="100" spans="1:7" ht="15.75">
      <c r="A100" s="15" t="s">
        <v>165</v>
      </c>
      <c r="B100" s="16" t="s">
        <v>102</v>
      </c>
      <c r="C100" s="61">
        <v>1093898.59</v>
      </c>
      <c r="D100" s="62">
        <v>465024.20999999996</v>
      </c>
      <c r="E100" s="62">
        <v>427944.55999999994</v>
      </c>
      <c r="F100" s="19">
        <f t="shared" si="6"/>
        <v>92.02629686742546</v>
      </c>
      <c r="G100" s="20">
        <f t="shared" si="5"/>
        <v>-665954.0300000001</v>
      </c>
    </row>
    <row r="101" spans="1:9" ht="23.25" customHeight="1">
      <c r="A101" s="63">
        <v>900201</v>
      </c>
      <c r="B101" s="64" t="s">
        <v>176</v>
      </c>
      <c r="C101" s="59">
        <f>SUM(C7+C9+C21+D121+C72+C74+C81+C83+C88+C90+C93+C95+C97+C31)</f>
        <v>398089750.37</v>
      </c>
      <c r="D101" s="59">
        <f>SUM(D7+D9+D21+F121+D72+D74+D81+D83+D88+D90+D93+D95+D97+D31)</f>
        <v>463064902.14199996</v>
      </c>
      <c r="E101" s="59">
        <f>SUM(E7+E9+E21+G121+E72+E74+E81+E83+E88+E90+E93+E95+E97+E31)</f>
        <v>460534515.29</v>
      </c>
      <c r="F101" s="24">
        <f t="shared" si="6"/>
        <v>99.45355676055449</v>
      </c>
      <c r="G101" s="23">
        <f t="shared" si="5"/>
        <v>62444764.92000002</v>
      </c>
      <c r="I101" s="4"/>
    </row>
    <row r="102" spans="1:7" ht="48.75" customHeight="1">
      <c r="A102" s="15" t="s">
        <v>159</v>
      </c>
      <c r="B102" s="16" t="s">
        <v>160</v>
      </c>
      <c r="C102" s="65">
        <v>20705022</v>
      </c>
      <c r="D102" s="20"/>
      <c r="E102" s="20"/>
      <c r="F102" s="82"/>
      <c r="G102" s="20">
        <f t="shared" si="5"/>
        <v>-20705022</v>
      </c>
    </row>
    <row r="103" spans="1:7" ht="36.75" customHeight="1">
      <c r="A103" s="15" t="s">
        <v>201</v>
      </c>
      <c r="B103" s="16" t="s">
        <v>202</v>
      </c>
      <c r="C103" s="20"/>
      <c r="D103" s="66">
        <v>1624515</v>
      </c>
      <c r="E103" s="66">
        <v>1445221.7</v>
      </c>
      <c r="F103" s="19">
        <f t="shared" si="6"/>
        <v>88.96327211506203</v>
      </c>
      <c r="G103" s="20">
        <f t="shared" si="5"/>
        <v>1445221.7</v>
      </c>
    </row>
    <row r="104" spans="1:7" ht="15.75">
      <c r="A104" s="15" t="s">
        <v>195</v>
      </c>
      <c r="B104" s="16" t="s">
        <v>196</v>
      </c>
      <c r="C104" s="67">
        <v>197100</v>
      </c>
      <c r="D104" s="66">
        <v>828000</v>
      </c>
      <c r="E104" s="66">
        <v>828000</v>
      </c>
      <c r="F104" s="19">
        <f>SUM(E104/D104*100)</f>
        <v>100</v>
      </c>
      <c r="G104" s="20">
        <f t="shared" si="5"/>
        <v>630900</v>
      </c>
    </row>
    <row r="105" spans="1:7" ht="45" customHeight="1">
      <c r="A105" s="51" t="s">
        <v>197</v>
      </c>
      <c r="B105" s="16" t="s">
        <v>198</v>
      </c>
      <c r="C105" s="68">
        <v>31900</v>
      </c>
      <c r="D105" s="69">
        <v>200000</v>
      </c>
      <c r="E105" s="69">
        <v>200000</v>
      </c>
      <c r="F105" s="19">
        <f>SUM(E105/D105*100)</f>
        <v>100</v>
      </c>
      <c r="G105" s="20">
        <f t="shared" si="5"/>
        <v>168100</v>
      </c>
    </row>
    <row r="106" spans="1:7" ht="21" customHeight="1">
      <c r="A106" s="27" t="s">
        <v>161</v>
      </c>
      <c r="B106" s="28" t="s">
        <v>162</v>
      </c>
      <c r="C106" s="70">
        <v>277341.45</v>
      </c>
      <c r="D106" s="69">
        <v>27079011</v>
      </c>
      <c r="E106" s="69">
        <v>26765045.28</v>
      </c>
      <c r="F106" s="19">
        <f>SUM(E106/D106*100)</f>
        <v>98.84055691694206</v>
      </c>
      <c r="G106" s="20">
        <f t="shared" si="5"/>
        <v>26487703.830000002</v>
      </c>
    </row>
    <row r="107" spans="1:9" ht="30.75" customHeight="1">
      <c r="A107" s="71">
        <v>900203</v>
      </c>
      <c r="B107" s="64" t="s">
        <v>174</v>
      </c>
      <c r="C107" s="59">
        <f>SUM(C101:C106)</f>
        <v>419301113.82</v>
      </c>
      <c r="D107" s="59">
        <f>SUM(D101:D106)</f>
        <v>492796428.14199996</v>
      </c>
      <c r="E107" s="59">
        <f>SUM(E101:E106)</f>
        <v>489772782.27</v>
      </c>
      <c r="F107" s="24">
        <f>SUM(E107/D107*100)</f>
        <v>99.38643104955122</v>
      </c>
      <c r="G107" s="23">
        <f t="shared" si="5"/>
        <v>70471668.44999999</v>
      </c>
      <c r="I107" s="4"/>
    </row>
    <row r="108" spans="1:7" ht="15.75">
      <c r="A108" s="72"/>
      <c r="B108" s="64" t="s">
        <v>177</v>
      </c>
      <c r="C108" s="73"/>
      <c r="D108" s="74"/>
      <c r="E108" s="74"/>
      <c r="F108" s="75"/>
      <c r="G108" s="74"/>
    </row>
    <row r="109" spans="1:7" ht="47.25">
      <c r="A109" s="76">
        <v>250911</v>
      </c>
      <c r="B109" s="16" t="s">
        <v>166</v>
      </c>
      <c r="C109" s="77">
        <v>150000</v>
      </c>
      <c r="D109" s="78">
        <v>230000</v>
      </c>
      <c r="E109" s="79">
        <v>230000</v>
      </c>
      <c r="F109" s="19">
        <f>SUM(E109/D109*100)</f>
        <v>100</v>
      </c>
      <c r="G109" s="20">
        <f>SUM(E109-C109)</f>
        <v>80000</v>
      </c>
    </row>
    <row r="110" spans="1:7" ht="25.5" customHeight="1">
      <c r="A110" s="80"/>
      <c r="B110" s="81" t="s">
        <v>167</v>
      </c>
      <c r="C110" s="58">
        <f>SUM(C109)</f>
        <v>150000</v>
      </c>
      <c r="D110" s="59">
        <f>SUM(D109)</f>
        <v>230000</v>
      </c>
      <c r="E110" s="58">
        <f>SUM(E109)</f>
        <v>230000</v>
      </c>
      <c r="F110" s="24">
        <f>SUM(E110/D110*100)</f>
        <v>100</v>
      </c>
      <c r="G110" s="23">
        <f>SUM(E110-C110)</f>
        <v>80000</v>
      </c>
    </row>
    <row r="111" spans="1:10" ht="35.25" customHeight="1">
      <c r="A111" s="86" t="s">
        <v>175</v>
      </c>
      <c r="B111" s="87"/>
      <c r="C111" s="59">
        <f>SUM(C107+C110)</f>
        <v>419451113.82</v>
      </c>
      <c r="D111" s="59">
        <f>SUM(D107+D110)</f>
        <v>493026428.14199996</v>
      </c>
      <c r="E111" s="59">
        <f>SUM(E107+E110)</f>
        <v>490002782.27</v>
      </c>
      <c r="F111" s="24">
        <f>SUM(E111/D111*100)</f>
        <v>99.38671728341323</v>
      </c>
      <c r="G111" s="23">
        <f>SUM(E111-C111)</f>
        <v>70551668.44999999</v>
      </c>
      <c r="J111" s="4"/>
    </row>
    <row r="112" ht="12" customHeight="1"/>
    <row r="113" ht="12.75" hidden="1"/>
    <row r="114" spans="1:6" ht="15" customHeight="1">
      <c r="A114" s="88" t="s">
        <v>199</v>
      </c>
      <c r="B114" s="88"/>
      <c r="C114" s="88"/>
      <c r="D114" s="2"/>
      <c r="E114" s="2"/>
      <c r="F114" s="2"/>
    </row>
    <row r="115" spans="1:6" ht="15.75" hidden="1">
      <c r="A115" s="88"/>
      <c r="B115" s="88"/>
      <c r="C115" s="88"/>
      <c r="D115" s="2"/>
      <c r="E115" s="2"/>
      <c r="F115" s="2"/>
    </row>
    <row r="116" spans="1:7" ht="15.75">
      <c r="A116" s="88"/>
      <c r="B116" s="88"/>
      <c r="C116" s="88"/>
      <c r="D116" s="2"/>
      <c r="E116" s="85" t="s">
        <v>210</v>
      </c>
      <c r="F116" s="85"/>
      <c r="G116" s="85"/>
    </row>
    <row r="117" spans="1:3" ht="15.75">
      <c r="A117" s="83"/>
      <c r="B117" s="83"/>
      <c r="C117" s="83"/>
    </row>
    <row r="118" spans="3:5" ht="12.75">
      <c r="C118" s="5"/>
      <c r="E118" s="6"/>
    </row>
    <row r="120" ht="12.75">
      <c r="E120" s="4"/>
    </row>
    <row r="121" ht="12.75">
      <c r="C121" s="4"/>
    </row>
  </sheetData>
  <sheetProtection/>
  <mergeCells count="6">
    <mergeCell ref="A117:C117"/>
    <mergeCell ref="A2:G2"/>
    <mergeCell ref="A3:G3"/>
    <mergeCell ref="A111:B111"/>
    <mergeCell ref="A114:C116"/>
    <mergeCell ref="E116:G116"/>
  </mergeCells>
  <printOptions/>
  <pageMargins left="0.5905511811023623" right="0.15748031496062992" top="0.3937007874015748" bottom="0.1968503937007874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Kolomyja </dc:creator>
  <cp:keywords/>
  <dc:description/>
  <cp:lastModifiedBy>User</cp:lastModifiedBy>
  <cp:lastPrinted>2016-02-18T13:20:15Z</cp:lastPrinted>
  <dcterms:created xsi:type="dcterms:W3CDTF">2012-04-20T12:47:57Z</dcterms:created>
  <dcterms:modified xsi:type="dcterms:W3CDTF">2016-02-18T13:20:17Z</dcterms:modified>
  <cp:category/>
  <cp:version/>
  <cp:contentType/>
  <cp:contentStatus/>
</cp:coreProperties>
</file>