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3785" activeTab="0"/>
  </bookViews>
  <sheets>
    <sheet name="Лист1" sheetId="1" r:id="rId1"/>
  </sheets>
  <definedNames>
    <definedName name="_xlnm.Print_Area" localSheetId="0">'Лист1'!$A$2:$J$97</definedName>
  </definedNames>
  <calcPr fullCalcOnLoad="1"/>
</workbook>
</file>

<file path=xl/sharedStrings.xml><?xml version="1.0" encoding="utf-8"?>
<sst xmlns="http://schemas.openxmlformats.org/spreadsheetml/2006/main" count="187" uniqueCount="186">
  <si>
    <t>Загальний фонд</t>
  </si>
  <si>
    <t>0100</t>
  </si>
  <si>
    <t>Державне управління</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</si>
  <si>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</si>
  <si>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</si>
  <si>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1000</t>
  </si>
  <si>
    <t>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</si>
  <si>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</si>
  <si>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</si>
  <si>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</si>
  <si>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</si>
  <si>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</si>
  <si>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</si>
  <si>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1090</t>
  </si>
  <si>
    <t>Надання позашкільної освіти позашкільними закладами освіти, заходи із позашкільної роботи з дітьми</t>
  </si>
  <si>
    <t>1140</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</si>
  <si>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</si>
  <si>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</si>
  <si>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</si>
  <si>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</si>
  <si>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</si>
  <si>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</si>
  <si>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</si>
  <si>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</si>
  <si>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</si>
  <si>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</si>
  <si>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</si>
  <si>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</si>
  <si>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</si>
  <si>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2000</t>
  </si>
  <si>
    <t>Охорона здоров`я</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</si>
  <si>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</si>
  <si>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</si>
  <si>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</si>
  <si>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</si>
  <si>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</si>
  <si>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</si>
  <si>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</si>
  <si>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</si>
  <si>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</si>
  <si>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</si>
  <si>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2211</t>
  </si>
  <si>
    <t>Програма і централізовані заходи з імунопрофілактики</t>
  </si>
  <si>
    <t>2212</t>
  </si>
  <si>
    <t>Програма і централізовані заходи боротьби з туберкульозом</t>
  </si>
  <si>
    <t>2220</t>
  </si>
  <si>
    <t>Інші заходи в галузі охорони здоров`я</t>
  </si>
  <si>
    <t>3000</t>
  </si>
  <si>
    <t>Соціальний захист та соціальне забезпечення</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</si>
  <si>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</si>
  <si>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</si>
  <si>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</si>
  <si>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</si>
  <si>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</si>
  <si>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</si>
  <si>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</si>
  <si>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</si>
  <si>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</si>
  <si>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</si>
  <si>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3022</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</si>
  <si>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</si>
  <si>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</si>
  <si>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</si>
  <si>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</si>
  <si>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</si>
  <si>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</si>
  <si>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</si>
  <si>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</si>
  <si>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</si>
  <si>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</si>
  <si>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</si>
  <si>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</si>
  <si>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</si>
  <si>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</si>
  <si>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</si>
  <si>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</si>
  <si>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</si>
  <si>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</si>
  <si>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</si>
  <si>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</si>
  <si>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</si>
  <si>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</si>
  <si>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</si>
  <si>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</si>
  <si>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</si>
  <si>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</si>
  <si>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</si>
  <si>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</si>
  <si>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</si>
  <si>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</si>
  <si>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</si>
  <si>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</si>
  <si>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</si>
  <si>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</si>
  <si>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</si>
  <si>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</si>
  <si>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</si>
  <si>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</si>
  <si>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</si>
  <si>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</si>
  <si>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</si>
  <si>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</si>
  <si>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</si>
  <si>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</si>
  <si>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</si>
  <si>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</si>
  <si>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</si>
  <si>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</si>
  <si>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</si>
  <si>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3202</t>
  </si>
  <si>
    <t>Надання фінансової підтримки громадським організаціям інвалідів і ветеранів, діяльність яких має соціальну спрямованість</t>
  </si>
  <si>
    <t>3400</t>
  </si>
  <si>
    <t>Інші видатки на соціальний захист населення</t>
  </si>
  <si>
    <t>3500</t>
  </si>
  <si>
    <t>Інші видатки</t>
  </si>
  <si>
    <t>4000</t>
  </si>
  <si>
    <t>Культура і мистецтво</t>
  </si>
  <si>
    <t>4030</t>
  </si>
  <si>
    <t>Філармонії, музичні колективи і ансамблі та інші мистецькі заклади та заходи</t>
  </si>
  <si>
    <t>4040</t>
  </si>
  <si>
    <t>Видатки на заходи, передбачені державними і місцевими програмами розвитку культури і мистецтва</t>
  </si>
  <si>
    <t>4060</t>
  </si>
  <si>
    <t>Бібліотеки</t>
  </si>
  <si>
    <t>4090</t>
  </si>
  <si>
    <t>Палаци і будинки культури, клуби та інші заклади клубного типу</t>
  </si>
  <si>
    <t>4100</t>
  </si>
  <si>
    <t>Школи естетичного виховання дітей</t>
  </si>
  <si>
    <t>4200</t>
  </si>
  <si>
    <t>Інші культурно-освітні заклади та заходи</t>
  </si>
  <si>
    <t>5000</t>
  </si>
  <si>
    <t>Фізична культура і спорт</t>
  </si>
  <si>
    <t>5011</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</si>
  <si>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</si>
  <si>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</si>
  <si>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</si>
  <si>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</si>
  <si>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</si>
  <si>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5041</t>
  </si>
  <si>
    <t>Утримання комунальних спортивних споруд</t>
  </si>
  <si>
    <t>7300</t>
  </si>
  <si>
    <t>Сільське і лісове господарство, рибне господарство та мисливство</t>
  </si>
  <si>
    <t>7330</t>
  </si>
  <si>
    <t>Програми в галузі сільського господарства, лісового господарства, рибальства та мисливства</t>
  </si>
  <si>
    <t>7400</t>
  </si>
  <si>
    <t>Інші послуги, пов`язані з економічною діяльністю</t>
  </si>
  <si>
    <t>7450</t>
  </si>
  <si>
    <t>Сприяння розвитку малого та середнього підприємництва</t>
  </si>
  <si>
    <t>7800</t>
  </si>
  <si>
    <t>Запобігання та ліквідація надзвичайних ситуацій та наслідків стихійного лиха</t>
  </si>
  <si>
    <t>7810</t>
  </si>
  <si>
    <t>Видатки на запобігання та ліквідацію надзвичайних ситуацій та наслідків стихійного лиха</t>
  </si>
  <si>
    <t>8000</t>
  </si>
  <si>
    <t>Видатки, не віднесені до основних груп</t>
  </si>
  <si>
    <t>8010</t>
  </si>
  <si>
    <t>Резервний фонд</t>
  </si>
  <si>
    <t>8021</t>
  </si>
  <si>
    <t>Проведення місцевих виборів</t>
  </si>
  <si>
    <t>8370</t>
  </si>
  <si>
    <t>Субвенція з місцевого бюджету державному бюджету на виконання програм соціально-економічного та культурного розвитку регіонів</t>
  </si>
  <si>
    <t>8600</t>
  </si>
  <si>
    <t>8800</t>
  </si>
  <si>
    <t>Інші субвенції</t>
  </si>
  <si>
    <t>Касові видатки за І квартал 2016 року (у співставних умовах)</t>
  </si>
  <si>
    <t>План на 2017 рік з урахуванням змін</t>
  </si>
  <si>
    <t>План на І квартал 2017 року з урахуванням змін</t>
  </si>
  <si>
    <t>Касові видатки за І квартал місяців 2017 року</t>
  </si>
  <si>
    <t>Відсоток виконання до уточненого призначення на І квартал  2017 року</t>
  </si>
  <si>
    <t>Відсоток виконання до уточненого призначення на 2017 рік</t>
  </si>
  <si>
    <t>Збільшення/ зменшення видатків за І квартал 2017 року до видатків 2016 року (+;-)</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</si>
  <si>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</si>
  <si>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Наданн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</si>
  <si>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</si>
  <si>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КПКВКМБ</t>
  </si>
  <si>
    <t xml:space="preserve">Назва </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</si>
  <si>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особам...на придбання твердого палива та скрапленого газу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</si>
  <si>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</si>
  <si>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 на придбання твердого та рідкого пічного побутового палива</t>
  </si>
  <si>
    <t>Всього видатків  бюджету</t>
  </si>
  <si>
    <t>Надання державного пільгового кредиту індивідуальним сільським забудовникам</t>
  </si>
  <si>
    <t>Всього витрати районного бюджету</t>
  </si>
  <si>
    <t>грн.</t>
  </si>
  <si>
    <t>Інформація про виконання Коломийського районного бюджету по видатках за І квартал 2017 року</t>
  </si>
  <si>
    <t>Засоби масової інформації</t>
  </si>
  <si>
    <t>Підтримка періодичних видань (газет та журналів)</t>
  </si>
  <si>
    <t xml:space="preserve"> Начальник фінансового управління райдержадміністрації</t>
  </si>
  <si>
    <t xml:space="preserve"> Ганна Кравчук</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</si>
</sst>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0000"/>
    <numFmt numFmtId="171" formatCode="0.000000"/>
    <numFmt numFmtId="172" formatCode="0.00000"/>
    <numFmt numFmtId="173" formatCode="0.0000"/>
    <numFmt numFmtId="174" formatCode="0.000"/>
  </numFmts>
  <fonts count="5">
    <font>
      <sz val="10"/>
      <name val="Arial Cyr"/>
      <family val="0"/>
    </font>
    <font>
      <sz val="12"/>
      <name val="Times New Roman"/>
      <family val="1"/>
    </font>
    <font>
      <b/>
      <sz val="12"/>
      <name val="Times New Roman"/>
      <family val="1"/>
    </font>
    <font>
      <sz val="12"/>
      <name val="Times New Roman Cyr"/>
      <family val="1"/>
    </font>
    <font>
      <b/>
      <sz val="14"/>
      <name val="Times New Roman"/>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1" fillId="0" borderId="1" xfId="0" applyFont="1" applyBorder="1" applyAlignment="1">
      <alignment horizontal="center" vertical="center" wrapText="1"/>
    </xf>
    <xf numFmtId="0" fontId="1" fillId="2" borderId="1" xfId="0" applyFont="1" applyFill="1" applyBorder="1" applyAlignment="1" quotePrefix="1">
      <alignment/>
    </xf>
    <xf numFmtId="2" fontId="1" fillId="2" borderId="1" xfId="0" applyNumberFormat="1" applyFont="1" applyFill="1" applyBorder="1" applyAlignment="1">
      <alignment/>
    </xf>
    <xf numFmtId="0" fontId="2" fillId="0" borderId="1" xfId="0" applyFont="1" applyBorder="1" applyAlignment="1">
      <alignment horizontal="center" vertical="center" wrapText="1"/>
    </xf>
    <xf numFmtId="164" fontId="2" fillId="0" borderId="1" xfId="17" applyNumberFormat="1" applyFont="1" applyFill="1" applyBorder="1" applyAlignment="1" applyProtection="1">
      <alignment horizontal="center" vertical="center" wrapText="1"/>
      <protection/>
    </xf>
    <xf numFmtId="0" fontId="1" fillId="2" borderId="1" xfId="0" applyFont="1" applyFill="1" applyBorder="1" applyAlignment="1">
      <alignment wrapText="1"/>
    </xf>
    <xf numFmtId="0" fontId="2" fillId="3" borderId="1" xfId="0" applyFont="1" applyFill="1" applyBorder="1" applyAlignment="1" quotePrefix="1">
      <alignment/>
    </xf>
    <xf numFmtId="0" fontId="2" fillId="3" borderId="1" xfId="0" applyFont="1" applyFill="1" applyBorder="1" applyAlignment="1">
      <alignment wrapText="1"/>
    </xf>
    <xf numFmtId="0" fontId="2" fillId="3" borderId="1" xfId="0" applyFont="1" applyFill="1" applyBorder="1" applyAlignment="1">
      <alignment/>
    </xf>
    <xf numFmtId="2" fontId="2" fillId="3" borderId="1" xfId="0" applyNumberFormat="1" applyFont="1" applyFill="1" applyBorder="1" applyAlignment="1">
      <alignment/>
    </xf>
    <xf numFmtId="165" fontId="2" fillId="3" borderId="1" xfId="0" applyNumberFormat="1" applyFont="1" applyFill="1" applyBorder="1" applyAlignment="1">
      <alignment/>
    </xf>
    <xf numFmtId="0" fontId="1" fillId="2" borderId="1" xfId="0" applyNumberFormat="1" applyFont="1" applyFill="1" applyBorder="1" applyAlignment="1">
      <alignment wrapText="1"/>
    </xf>
    <xf numFmtId="0" fontId="2" fillId="0" borderId="0" xfId="0" applyFont="1" applyAlignment="1">
      <alignment/>
    </xf>
    <xf numFmtId="0" fontId="2" fillId="3" borderId="0" xfId="0" applyFont="1" applyFill="1" applyAlignment="1">
      <alignment/>
    </xf>
    <xf numFmtId="2" fontId="0" fillId="2" borderId="1" xfId="0" applyNumberFormat="1" applyFill="1" applyBorder="1" applyAlignment="1">
      <alignment/>
    </xf>
    <xf numFmtId="165" fontId="1" fillId="2" borderId="1" xfId="0" applyNumberFormat="1" applyFont="1" applyFill="1" applyBorder="1" applyAlignment="1">
      <alignment/>
    </xf>
    <xf numFmtId="0" fontId="2" fillId="3" borderId="1" xfId="0" applyFont="1" applyFill="1" applyBorder="1" applyAlignment="1" quotePrefix="1">
      <alignment horizontal="left"/>
    </xf>
    <xf numFmtId="0" fontId="1" fillId="2" borderId="2" xfId="0" applyFont="1" applyFill="1" applyBorder="1" applyAlignment="1" quotePrefix="1">
      <alignment horizontal="left"/>
    </xf>
    <xf numFmtId="2" fontId="1" fillId="2" borderId="3" xfId="0" applyNumberFormat="1" applyFont="1" applyFill="1" applyBorder="1" applyAlignment="1">
      <alignment/>
    </xf>
    <xf numFmtId="0" fontId="2" fillId="3" borderId="4" xfId="0" applyFont="1" applyFill="1" applyBorder="1" applyAlignment="1">
      <alignment/>
    </xf>
    <xf numFmtId="0" fontId="2" fillId="3" borderId="5" xfId="0" applyFont="1" applyFill="1" applyBorder="1" applyAlignment="1">
      <alignment wrapText="1"/>
    </xf>
    <xf numFmtId="0" fontId="1" fillId="2" borderId="1" xfId="0" applyFont="1" applyFill="1" applyBorder="1" applyAlignment="1">
      <alignment horizontal="justify" wrapText="1"/>
    </xf>
    <xf numFmtId="0" fontId="2" fillId="0" borderId="0" xfId="0" applyFont="1" applyFill="1" applyAlignment="1">
      <alignment/>
    </xf>
    <xf numFmtId="0" fontId="1" fillId="2" borderId="1" xfId="0" applyFont="1" applyFill="1" applyBorder="1" applyAlignment="1">
      <alignment/>
    </xf>
    <xf numFmtId="165" fontId="2" fillId="2" borderId="1" xfId="0" applyNumberFormat="1" applyFont="1" applyFill="1" applyBorder="1" applyAlignment="1">
      <alignment/>
    </xf>
    <xf numFmtId="0" fontId="2" fillId="2" borderId="1" xfId="0" applyFont="1" applyFill="1" applyBorder="1" applyAlignment="1">
      <alignment/>
    </xf>
    <xf numFmtId="0" fontId="1" fillId="2" borderId="1" xfId="0" applyFont="1" applyFill="1" applyBorder="1" applyAlignment="1">
      <alignment horizontal="left"/>
    </xf>
    <xf numFmtId="0" fontId="1" fillId="2" borderId="1" xfId="17" applyFont="1" applyFill="1" applyBorder="1" applyAlignment="1" applyProtection="1">
      <alignment vertical="center" wrapText="1"/>
      <protection/>
    </xf>
    <xf numFmtId="0" fontId="4" fillId="0" borderId="0" xfId="0" applyFont="1" applyAlignment="1">
      <alignment/>
    </xf>
    <xf numFmtId="0" fontId="4" fillId="0" borderId="0" xfId="0" applyFont="1" applyFill="1" applyAlignment="1">
      <alignment/>
    </xf>
    <xf numFmtId="0" fontId="2" fillId="3" borderId="2" xfId="0" applyFont="1" applyFill="1" applyBorder="1" applyAlignment="1">
      <alignment horizontal="center"/>
    </xf>
    <xf numFmtId="0" fontId="2" fillId="3" borderId="3" xfId="0" applyFont="1" applyFill="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4" fillId="0" borderId="0" xfId="0" applyFont="1" applyFill="1" applyAlignment="1">
      <alignment horizontal="center"/>
    </xf>
  </cellXfs>
  <cellStyles count="7">
    <cellStyle name="Normal" xfId="0"/>
    <cellStyle name="Currency" xfId="15"/>
    <cellStyle name="Currency [0]" xfId="16"/>
    <cellStyle name="Обычный_ZV1PIV98"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J97"/>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F100" sqref="F100"/>
    </sheetView>
  </sheetViews>
  <sheetFormatPr defaultColWidth="9.00390625" defaultRowHeight="12.75"/>
  <cols>
    <col min="1" max="1" width="8.125" style="1" customWidth="1"/>
    <col min="2" max="2" width="51.625" style="1" customWidth="1"/>
    <col min="3" max="3" width="14.875" style="1" customWidth="1"/>
    <col min="4" max="6" width="14.25390625" style="1" bestFit="1" customWidth="1"/>
    <col min="7" max="7" width="15.00390625" style="1" customWidth="1"/>
    <col min="8" max="8" width="14.25390625" style="1" bestFit="1" customWidth="1"/>
    <col min="9" max="9" width="13.75390625" style="1" customWidth="1"/>
    <col min="10" max="16384" width="9.125" style="1" customWidth="1"/>
  </cols>
  <sheetData>
    <row r="2" spans="1:10" ht="18.75">
      <c r="A2" s="34" t="s">
        <v>181</v>
      </c>
      <c r="B2" s="34"/>
      <c r="C2" s="34"/>
      <c r="D2" s="34"/>
      <c r="E2" s="34"/>
      <c r="F2" s="34"/>
      <c r="G2" s="34"/>
      <c r="H2" s="34"/>
      <c r="I2" s="34"/>
      <c r="J2" s="34"/>
    </row>
    <row r="3" spans="1:10" ht="15.75">
      <c r="A3" s="35" t="s">
        <v>0</v>
      </c>
      <c r="B3" s="35"/>
      <c r="C3" s="35"/>
      <c r="D3" s="35"/>
      <c r="E3" s="35"/>
      <c r="F3" s="35"/>
      <c r="G3" s="35"/>
      <c r="H3" s="35"/>
      <c r="I3" s="35"/>
      <c r="J3" s="35"/>
    </row>
    <row r="4" ht="15.75">
      <c r="I4" s="14" t="s">
        <v>180</v>
      </c>
    </row>
    <row r="5" spans="1:9" ht="181.5" customHeight="1">
      <c r="A5" s="5" t="s">
        <v>172</v>
      </c>
      <c r="B5" s="5" t="s">
        <v>173</v>
      </c>
      <c r="C5" s="5" t="s">
        <v>162</v>
      </c>
      <c r="D5" s="5" t="s">
        <v>163</v>
      </c>
      <c r="E5" s="5" t="s">
        <v>164</v>
      </c>
      <c r="F5" s="5" t="s">
        <v>165</v>
      </c>
      <c r="G5" s="5" t="s">
        <v>166</v>
      </c>
      <c r="H5" s="5" t="s">
        <v>167</v>
      </c>
      <c r="I5" s="6" t="s">
        <v>168</v>
      </c>
    </row>
    <row r="6" spans="1:9" ht="15.75">
      <c r="A6" s="2">
        <v>1</v>
      </c>
      <c r="B6" s="2">
        <v>2</v>
      </c>
      <c r="C6" s="2">
        <v>3</v>
      </c>
      <c r="D6" s="2">
        <v>4</v>
      </c>
      <c r="E6" s="2">
        <v>5</v>
      </c>
      <c r="F6" s="2">
        <v>6</v>
      </c>
      <c r="G6" s="2">
        <v>7</v>
      </c>
      <c r="H6" s="2">
        <v>8</v>
      </c>
      <c r="I6" s="2">
        <v>9</v>
      </c>
    </row>
    <row r="7" spans="1:9" ht="21" customHeight="1">
      <c r="A7" s="8" t="s">
        <v>1</v>
      </c>
      <c r="B7" s="9" t="s">
        <v>2</v>
      </c>
      <c r="C7" s="10">
        <f>SUM(C8)</f>
        <v>437000.57</v>
      </c>
      <c r="D7" s="11">
        <f>SUM(D8)</f>
        <v>1987000</v>
      </c>
      <c r="E7" s="11">
        <f>SUM(E8)</f>
        <v>582700</v>
      </c>
      <c r="F7" s="10">
        <f>SUM(F8)</f>
        <v>503834.98</v>
      </c>
      <c r="G7" s="12">
        <f>SUM(F7/E7*100)</f>
        <v>86.4655877810194</v>
      </c>
      <c r="H7" s="12">
        <f>SUM(F7/D7*100)</f>
        <v>25.356566683442374</v>
      </c>
      <c r="I7" s="11">
        <f>SUM(F7-C7)</f>
        <v>66834.40999999997</v>
      </c>
    </row>
    <row r="8" spans="1:9" ht="62.25" customHeight="1">
      <c r="A8" s="3" t="s">
        <v>3</v>
      </c>
      <c r="B8" s="7" t="s">
        <v>4</v>
      </c>
      <c r="C8" s="16">
        <v>437000.57</v>
      </c>
      <c r="D8" s="4">
        <v>1987000</v>
      </c>
      <c r="E8" s="4">
        <v>582700</v>
      </c>
      <c r="F8" s="4">
        <v>503834.98</v>
      </c>
      <c r="G8" s="26">
        <f aca="true" t="shared" si="0" ref="G8:G71">SUM(F8/E8*100)</f>
        <v>86.4655877810194</v>
      </c>
      <c r="H8" s="26">
        <f aca="true" t="shared" si="1" ref="H8:H71">SUM(F8/D8*100)</f>
        <v>25.356566683442374</v>
      </c>
      <c r="I8" s="11">
        <f aca="true" t="shared" si="2" ref="I8:I71">SUM(F8-C8)</f>
        <v>66834.40999999997</v>
      </c>
    </row>
    <row r="9" spans="1:9" ht="23.25" customHeight="1">
      <c r="A9" s="8" t="s">
        <v>5</v>
      </c>
      <c r="B9" s="9" t="s">
        <v>6</v>
      </c>
      <c r="C9" s="10">
        <f>SUM(C10:C20)</f>
        <v>15062365.929999998</v>
      </c>
      <c r="D9" s="11">
        <f>SUM(D10:D20)</f>
        <v>113618745</v>
      </c>
      <c r="E9" s="11">
        <f>SUM(E10:E20)</f>
        <v>29150590</v>
      </c>
      <c r="F9" s="10">
        <f>SUM(F10:F20)</f>
        <v>27369084.31</v>
      </c>
      <c r="G9" s="12">
        <f t="shared" si="0"/>
        <v>93.8886118943047</v>
      </c>
      <c r="H9" s="12">
        <f t="shared" si="1"/>
        <v>24.088528974686348</v>
      </c>
      <c r="I9" s="11">
        <f t="shared" si="2"/>
        <v>12306718.38</v>
      </c>
    </row>
    <row r="10" spans="1:9" ht="76.5" customHeight="1">
      <c r="A10" s="3" t="s">
        <v>7</v>
      </c>
      <c r="B10" s="7" t="s">
        <v>8</v>
      </c>
      <c r="C10" s="16">
        <v>13936977.2</v>
      </c>
      <c r="D10" s="4">
        <v>107416475</v>
      </c>
      <c r="E10" s="4">
        <v>27099375</v>
      </c>
      <c r="F10" s="4">
        <v>25917245.79</v>
      </c>
      <c r="G10" s="26">
        <f t="shared" si="0"/>
        <v>95.6377989898291</v>
      </c>
      <c r="H10" s="26">
        <f t="shared" si="1"/>
        <v>24.127812600441413</v>
      </c>
      <c r="I10" s="11">
        <f t="shared" si="2"/>
        <v>11980268.59</v>
      </c>
    </row>
    <row r="11" spans="1:9" ht="33" customHeight="1">
      <c r="A11" s="3" t="s">
        <v>9</v>
      </c>
      <c r="B11" s="7" t="s">
        <v>10</v>
      </c>
      <c r="C11" s="16">
        <v>179049.06</v>
      </c>
      <c r="D11" s="4">
        <v>830000</v>
      </c>
      <c r="E11" s="4">
        <v>202100</v>
      </c>
      <c r="F11" s="4">
        <v>200545.67</v>
      </c>
      <c r="G11" s="26">
        <f t="shared" si="0"/>
        <v>99.23091044037606</v>
      </c>
      <c r="H11" s="26">
        <f t="shared" si="1"/>
        <v>24.162128915662652</v>
      </c>
      <c r="I11" s="11">
        <f t="shared" si="2"/>
        <v>21496.610000000015</v>
      </c>
    </row>
    <row r="12" spans="1:9" ht="82.5" customHeight="1">
      <c r="A12" s="3" t="s">
        <v>11</v>
      </c>
      <c r="B12" s="7" t="s">
        <v>12</v>
      </c>
      <c r="C12" s="16">
        <v>27098.87</v>
      </c>
      <c r="D12" s="4">
        <v>184300</v>
      </c>
      <c r="E12" s="4">
        <v>88000</v>
      </c>
      <c r="F12" s="4">
        <v>65708.64</v>
      </c>
      <c r="G12" s="26">
        <f t="shared" si="0"/>
        <v>74.66890909090908</v>
      </c>
      <c r="H12" s="26">
        <f t="shared" si="1"/>
        <v>35.65308735756918</v>
      </c>
      <c r="I12" s="11">
        <f t="shared" si="2"/>
        <v>38609.770000000004</v>
      </c>
    </row>
    <row r="13" spans="1:9" ht="47.25" customHeight="1">
      <c r="A13" s="3" t="s">
        <v>13</v>
      </c>
      <c r="B13" s="7" t="s">
        <v>14</v>
      </c>
      <c r="C13" s="16">
        <v>268799.85</v>
      </c>
      <c r="D13" s="4">
        <v>1801200</v>
      </c>
      <c r="E13" s="4">
        <v>616970</v>
      </c>
      <c r="F13" s="4">
        <v>410515.9</v>
      </c>
      <c r="G13" s="26">
        <f t="shared" si="0"/>
        <v>66.53741673014896</v>
      </c>
      <c r="H13" s="26">
        <f t="shared" si="1"/>
        <v>22.791244725738398</v>
      </c>
      <c r="I13" s="11">
        <f t="shared" si="2"/>
        <v>141716.05000000005</v>
      </c>
    </row>
    <row r="14" spans="1:9" ht="66" customHeight="1">
      <c r="A14" s="3" t="s">
        <v>15</v>
      </c>
      <c r="B14" s="7" t="s">
        <v>16</v>
      </c>
      <c r="C14" s="16">
        <v>40467.92</v>
      </c>
      <c r="D14" s="4">
        <v>150000</v>
      </c>
      <c r="E14" s="4">
        <v>50000</v>
      </c>
      <c r="F14" s="4">
        <v>0</v>
      </c>
      <c r="G14" s="26">
        <f t="shared" si="0"/>
        <v>0</v>
      </c>
      <c r="H14" s="26">
        <f t="shared" si="1"/>
        <v>0</v>
      </c>
      <c r="I14" s="11">
        <f t="shared" si="2"/>
        <v>-40467.92</v>
      </c>
    </row>
    <row r="15" spans="1:9" ht="35.25" customHeight="1">
      <c r="A15" s="3" t="s">
        <v>17</v>
      </c>
      <c r="B15" s="7" t="s">
        <v>18</v>
      </c>
      <c r="C15" s="16">
        <v>219461.62</v>
      </c>
      <c r="D15" s="4">
        <v>1265200</v>
      </c>
      <c r="E15" s="4">
        <v>423060</v>
      </c>
      <c r="F15" s="4">
        <v>289906.5</v>
      </c>
      <c r="G15" s="26">
        <f t="shared" si="0"/>
        <v>68.52609558927811</v>
      </c>
      <c r="H15" s="26">
        <f t="shared" si="1"/>
        <v>22.913887132469174</v>
      </c>
      <c r="I15" s="11">
        <f t="shared" si="2"/>
        <v>70444.88</v>
      </c>
    </row>
    <row r="16" spans="1:9" ht="24" customHeight="1">
      <c r="A16" s="3" t="s">
        <v>19</v>
      </c>
      <c r="B16" s="7" t="s">
        <v>20</v>
      </c>
      <c r="C16" s="16">
        <v>258578.03</v>
      </c>
      <c r="D16" s="4">
        <v>1085700</v>
      </c>
      <c r="E16" s="4">
        <v>385050</v>
      </c>
      <c r="F16" s="4">
        <v>274103.63</v>
      </c>
      <c r="G16" s="26">
        <f t="shared" si="0"/>
        <v>71.18650305155175</v>
      </c>
      <c r="H16" s="26">
        <f t="shared" si="1"/>
        <v>25.24671916735747</v>
      </c>
      <c r="I16" s="11">
        <f t="shared" si="2"/>
        <v>15525.600000000006</v>
      </c>
    </row>
    <row r="17" spans="1:9" ht="31.5">
      <c r="A17" s="3" t="s">
        <v>21</v>
      </c>
      <c r="B17" s="7" t="s">
        <v>22</v>
      </c>
      <c r="C17" s="16">
        <v>117384.92</v>
      </c>
      <c r="D17" s="4">
        <v>576700</v>
      </c>
      <c r="E17" s="4">
        <v>193525</v>
      </c>
      <c r="F17" s="4">
        <v>157987.44</v>
      </c>
      <c r="G17" s="26">
        <f t="shared" si="0"/>
        <v>81.63670843560263</v>
      </c>
      <c r="H17" s="26">
        <f t="shared" si="1"/>
        <v>27.395082365181207</v>
      </c>
      <c r="I17" s="11">
        <f t="shared" si="2"/>
        <v>40602.520000000004</v>
      </c>
    </row>
    <row r="18" spans="1:9" ht="15.75">
      <c r="A18" s="3" t="s">
        <v>23</v>
      </c>
      <c r="B18" s="7" t="s">
        <v>24</v>
      </c>
      <c r="C18" s="16">
        <v>14548.46</v>
      </c>
      <c r="D18" s="4">
        <v>145300</v>
      </c>
      <c r="E18" s="4">
        <v>47790</v>
      </c>
      <c r="F18" s="4">
        <v>31100.74</v>
      </c>
      <c r="G18" s="26">
        <f t="shared" si="0"/>
        <v>65.07792425193556</v>
      </c>
      <c r="H18" s="26">
        <f t="shared" si="1"/>
        <v>21.40450103234687</v>
      </c>
      <c r="I18" s="11">
        <f t="shared" si="2"/>
        <v>16552.280000000002</v>
      </c>
    </row>
    <row r="19" spans="1:9" ht="15.75">
      <c r="A19" s="3" t="s">
        <v>25</v>
      </c>
      <c r="B19" s="7" t="s">
        <v>26</v>
      </c>
      <c r="C19" s="16">
        <v>0</v>
      </c>
      <c r="D19" s="4">
        <v>115000</v>
      </c>
      <c r="E19" s="4">
        <v>23000</v>
      </c>
      <c r="F19" s="4">
        <v>14730</v>
      </c>
      <c r="G19" s="26">
        <f t="shared" si="0"/>
        <v>64.04347826086956</v>
      </c>
      <c r="H19" s="26">
        <f t="shared" si="1"/>
        <v>12.808695652173913</v>
      </c>
      <c r="I19" s="11">
        <f t="shared" si="2"/>
        <v>14730</v>
      </c>
    </row>
    <row r="20" spans="1:9" ht="47.25" customHeight="1">
      <c r="A20" s="3" t="s">
        <v>27</v>
      </c>
      <c r="B20" s="7" t="s">
        <v>28</v>
      </c>
      <c r="C20" s="16">
        <v>0</v>
      </c>
      <c r="D20" s="4">
        <v>48870</v>
      </c>
      <c r="E20" s="4">
        <v>21720</v>
      </c>
      <c r="F20" s="4">
        <v>7240</v>
      </c>
      <c r="G20" s="26">
        <f t="shared" si="0"/>
        <v>33.33333333333333</v>
      </c>
      <c r="H20" s="26">
        <f t="shared" si="1"/>
        <v>14.814814814814813</v>
      </c>
      <c r="I20" s="11">
        <f t="shared" si="2"/>
        <v>7240</v>
      </c>
    </row>
    <row r="21" spans="1:9" ht="15.75">
      <c r="A21" s="8" t="s">
        <v>29</v>
      </c>
      <c r="B21" s="9" t="s">
        <v>30</v>
      </c>
      <c r="C21" s="10">
        <f>SUM(C22:C29)</f>
        <v>19847160.29</v>
      </c>
      <c r="D21" s="11">
        <f>SUM(D22:D29)</f>
        <v>122765479</v>
      </c>
      <c r="E21" s="11">
        <f>SUM(E22:E29)</f>
        <v>33101204</v>
      </c>
      <c r="F21" s="11">
        <f>SUM(F22:F29)</f>
        <v>31846555.34</v>
      </c>
      <c r="G21" s="12">
        <f t="shared" si="0"/>
        <v>96.2096585368919</v>
      </c>
      <c r="H21" s="12">
        <f t="shared" si="1"/>
        <v>25.940969399060464</v>
      </c>
      <c r="I21" s="11">
        <f t="shared" si="2"/>
        <v>11999395.05</v>
      </c>
    </row>
    <row r="22" spans="1:9" ht="31.5">
      <c r="A22" s="3" t="s">
        <v>31</v>
      </c>
      <c r="B22" s="7" t="s">
        <v>32</v>
      </c>
      <c r="C22" s="16">
        <v>12231757.22</v>
      </c>
      <c r="D22" s="4">
        <v>72149579</v>
      </c>
      <c r="E22" s="4">
        <v>19410741</v>
      </c>
      <c r="F22" s="4">
        <v>19006755.09</v>
      </c>
      <c r="G22" s="26">
        <f t="shared" si="0"/>
        <v>97.91875070611678</v>
      </c>
      <c r="H22" s="26">
        <f t="shared" si="1"/>
        <v>26.343542614434384</v>
      </c>
      <c r="I22" s="11">
        <f t="shared" si="2"/>
        <v>6774997.869999999</v>
      </c>
    </row>
    <row r="23" spans="1:9" ht="30.75" customHeight="1">
      <c r="A23" s="3" t="s">
        <v>33</v>
      </c>
      <c r="B23" s="7" t="s">
        <v>34</v>
      </c>
      <c r="C23" s="16">
        <v>2209001.94</v>
      </c>
      <c r="D23" s="4">
        <v>13233100</v>
      </c>
      <c r="E23" s="4">
        <v>3968549.15</v>
      </c>
      <c r="F23" s="4">
        <v>3923570.57</v>
      </c>
      <c r="G23" s="26">
        <f t="shared" si="0"/>
        <v>98.86662409107369</v>
      </c>
      <c r="H23" s="26">
        <f t="shared" si="1"/>
        <v>29.649670674294004</v>
      </c>
      <c r="I23" s="11">
        <f t="shared" si="2"/>
        <v>1714568.63</v>
      </c>
    </row>
    <row r="24" spans="1:9" ht="25.5" customHeight="1">
      <c r="A24" s="3" t="s">
        <v>35</v>
      </c>
      <c r="B24" s="7" t="s">
        <v>36</v>
      </c>
      <c r="C24" s="16">
        <v>164330.17</v>
      </c>
      <c r="D24" s="4">
        <v>891400</v>
      </c>
      <c r="E24" s="4">
        <v>291525</v>
      </c>
      <c r="F24" s="4">
        <v>277197.86</v>
      </c>
      <c r="G24" s="26">
        <f t="shared" si="0"/>
        <v>95.08545064745734</v>
      </c>
      <c r="H24" s="26">
        <f t="shared" si="1"/>
        <v>31.096910477899932</v>
      </c>
      <c r="I24" s="11">
        <f t="shared" si="2"/>
        <v>112867.68999999997</v>
      </c>
    </row>
    <row r="25" spans="1:9" ht="22.5" customHeight="1">
      <c r="A25" s="3" t="s">
        <v>37</v>
      </c>
      <c r="B25" s="7" t="s">
        <v>38</v>
      </c>
      <c r="C25" s="16">
        <v>765040.27</v>
      </c>
      <c r="D25" s="4">
        <v>4139700</v>
      </c>
      <c r="E25" s="4">
        <v>1234200.85</v>
      </c>
      <c r="F25" s="4">
        <v>1231484.59</v>
      </c>
      <c r="G25" s="26">
        <f t="shared" si="0"/>
        <v>99.77991750694386</v>
      </c>
      <c r="H25" s="26">
        <f t="shared" si="1"/>
        <v>29.748160253158446</v>
      </c>
      <c r="I25" s="11">
        <f t="shared" si="2"/>
        <v>466444.32000000007</v>
      </c>
    </row>
    <row r="26" spans="1:9" ht="19.5" customHeight="1">
      <c r="A26" s="3" t="s">
        <v>39</v>
      </c>
      <c r="B26" s="7" t="s">
        <v>40</v>
      </c>
      <c r="C26" s="16">
        <v>4455030.69</v>
      </c>
      <c r="D26" s="4">
        <v>32211700</v>
      </c>
      <c r="E26" s="4">
        <v>8126188</v>
      </c>
      <c r="F26" s="4">
        <v>7407547.23</v>
      </c>
      <c r="G26" s="26">
        <f t="shared" si="0"/>
        <v>91.15648358123146</v>
      </c>
      <c r="H26" s="26">
        <f t="shared" si="1"/>
        <v>22.99644920944874</v>
      </c>
      <c r="I26" s="11">
        <f t="shared" si="2"/>
        <v>2952516.54</v>
      </c>
    </row>
    <row r="27" spans="1:9" ht="31.5">
      <c r="A27" s="3" t="s">
        <v>41</v>
      </c>
      <c r="B27" s="7" t="s">
        <v>42</v>
      </c>
      <c r="C27" s="4">
        <v>0</v>
      </c>
      <c r="D27" s="4">
        <v>70000</v>
      </c>
      <c r="E27" s="4">
        <v>50000</v>
      </c>
      <c r="F27" s="4">
        <v>0</v>
      </c>
      <c r="G27" s="26">
        <f t="shared" si="0"/>
        <v>0</v>
      </c>
      <c r="H27" s="26">
        <f t="shared" si="1"/>
        <v>0</v>
      </c>
      <c r="I27" s="11">
        <f t="shared" si="2"/>
        <v>0</v>
      </c>
    </row>
    <row r="28" spans="1:9" ht="31.5">
      <c r="A28" s="3" t="s">
        <v>43</v>
      </c>
      <c r="B28" s="7" t="s">
        <v>44</v>
      </c>
      <c r="C28" s="4">
        <v>0</v>
      </c>
      <c r="D28" s="4">
        <v>30000</v>
      </c>
      <c r="E28" s="4">
        <v>10000</v>
      </c>
      <c r="F28" s="4">
        <v>0</v>
      </c>
      <c r="G28" s="26">
        <f t="shared" si="0"/>
        <v>0</v>
      </c>
      <c r="H28" s="26">
        <f t="shared" si="1"/>
        <v>0</v>
      </c>
      <c r="I28" s="11">
        <f t="shared" si="2"/>
        <v>0</v>
      </c>
    </row>
    <row r="29" spans="1:9" ht="20.25" customHeight="1">
      <c r="A29" s="3" t="s">
        <v>45</v>
      </c>
      <c r="B29" s="7" t="s">
        <v>46</v>
      </c>
      <c r="C29" s="16">
        <v>22000</v>
      </c>
      <c r="D29" s="4">
        <v>40000</v>
      </c>
      <c r="E29" s="4">
        <v>10000</v>
      </c>
      <c r="F29" s="4">
        <v>0</v>
      </c>
      <c r="G29" s="26">
        <f t="shared" si="0"/>
        <v>0</v>
      </c>
      <c r="H29" s="26">
        <f t="shared" si="1"/>
        <v>0</v>
      </c>
      <c r="I29" s="11">
        <f t="shared" si="2"/>
        <v>-22000</v>
      </c>
    </row>
    <row r="30" spans="1:9" ht="15.75">
      <c r="A30" s="8" t="s">
        <v>47</v>
      </c>
      <c r="B30" s="9" t="s">
        <v>48</v>
      </c>
      <c r="C30" s="10">
        <f>SUM(C31:C66)</f>
        <v>68101966.55000001</v>
      </c>
      <c r="D30" s="11">
        <f>SUM(D31:D66)</f>
        <v>398659374.56</v>
      </c>
      <c r="E30" s="11">
        <f>SUM(E31:E66)</f>
        <v>138476854.45999998</v>
      </c>
      <c r="F30" s="11">
        <f>SUM(F31:F66)</f>
        <v>135910665.14999998</v>
      </c>
      <c r="G30" s="12">
        <f t="shared" si="0"/>
        <v>98.14684604152293</v>
      </c>
      <c r="H30" s="12">
        <f t="shared" si="1"/>
        <v>34.09192755093354</v>
      </c>
      <c r="I30" s="11">
        <f t="shared" si="2"/>
        <v>67808698.59999996</v>
      </c>
    </row>
    <row r="31" spans="1:9" ht="94.5" customHeight="1">
      <c r="A31" s="3" t="s">
        <v>49</v>
      </c>
      <c r="B31" s="7" t="s">
        <v>169</v>
      </c>
      <c r="C31" s="16">
        <v>304303.82</v>
      </c>
      <c r="D31" s="4">
        <v>14141100</v>
      </c>
      <c r="E31" s="4">
        <v>268083.05</v>
      </c>
      <c r="F31" s="4">
        <v>268083.05</v>
      </c>
      <c r="G31" s="26">
        <f t="shared" si="0"/>
        <v>100</v>
      </c>
      <c r="H31" s="26">
        <f t="shared" si="1"/>
        <v>1.8957722525121807</v>
      </c>
      <c r="I31" s="11">
        <f t="shared" si="2"/>
        <v>-36220.77000000002</v>
      </c>
    </row>
    <row r="32" spans="1:9" ht="109.5" customHeight="1">
      <c r="A32" s="3" t="s">
        <v>50</v>
      </c>
      <c r="B32" s="7" t="s">
        <v>170</v>
      </c>
      <c r="C32" s="16">
        <v>9771.28</v>
      </c>
      <c r="D32" s="4">
        <v>500000</v>
      </c>
      <c r="E32" s="4">
        <v>7079.34</v>
      </c>
      <c r="F32" s="4">
        <v>7079.34</v>
      </c>
      <c r="G32" s="26">
        <f t="shared" si="0"/>
        <v>100</v>
      </c>
      <c r="H32" s="26">
        <f t="shared" si="1"/>
        <v>1.415868</v>
      </c>
      <c r="I32" s="11">
        <f t="shared" si="2"/>
        <v>-2691.9400000000005</v>
      </c>
    </row>
    <row r="33" spans="1:9" ht="96" customHeight="1">
      <c r="A33" s="3" t="s">
        <v>51</v>
      </c>
      <c r="B33" s="7" t="s">
        <v>52</v>
      </c>
      <c r="C33" s="16">
        <v>7613.26</v>
      </c>
      <c r="D33" s="4">
        <v>350000</v>
      </c>
      <c r="E33" s="4">
        <v>5913.260000000009</v>
      </c>
      <c r="F33" s="4">
        <v>5913.26</v>
      </c>
      <c r="G33" s="26">
        <f t="shared" si="0"/>
        <v>99.99999999999984</v>
      </c>
      <c r="H33" s="26">
        <f t="shared" si="1"/>
        <v>1.689502857142857</v>
      </c>
      <c r="I33" s="11">
        <f t="shared" si="2"/>
        <v>-1700</v>
      </c>
    </row>
    <row r="34" spans="1:9" ht="186" customHeight="1">
      <c r="A34" s="3" t="s">
        <v>53</v>
      </c>
      <c r="B34" s="13" t="s">
        <v>171</v>
      </c>
      <c r="C34" s="16">
        <v>25887.72</v>
      </c>
      <c r="D34" s="4">
        <v>5000000</v>
      </c>
      <c r="E34" s="4">
        <v>27069.05</v>
      </c>
      <c r="F34" s="4">
        <v>27069.05</v>
      </c>
      <c r="G34" s="26">
        <f t="shared" si="0"/>
        <v>100</v>
      </c>
      <c r="H34" s="26">
        <f t="shared" si="1"/>
        <v>0.541381</v>
      </c>
      <c r="I34" s="11">
        <f t="shared" si="2"/>
        <v>1181.329999999998</v>
      </c>
    </row>
    <row r="35" spans="1:9" ht="33.75" customHeight="1">
      <c r="A35" s="3" t="s">
        <v>54</v>
      </c>
      <c r="B35" s="7" t="s">
        <v>55</v>
      </c>
      <c r="C35" s="16">
        <v>110065.93</v>
      </c>
      <c r="D35" s="4">
        <v>3000000</v>
      </c>
      <c r="E35" s="4">
        <v>124355.85</v>
      </c>
      <c r="F35" s="4">
        <v>124355.85</v>
      </c>
      <c r="G35" s="26">
        <f t="shared" si="0"/>
        <v>100</v>
      </c>
      <c r="H35" s="26">
        <f t="shared" si="1"/>
        <v>4.145195</v>
      </c>
      <c r="I35" s="11">
        <f t="shared" si="2"/>
        <v>14289.920000000013</v>
      </c>
    </row>
    <row r="36" spans="1:9" ht="31.5">
      <c r="A36" s="3" t="s">
        <v>56</v>
      </c>
      <c r="B36" s="7" t="s">
        <v>57</v>
      </c>
      <c r="C36" s="16">
        <v>29416218.55</v>
      </c>
      <c r="D36" s="4">
        <v>180000000</v>
      </c>
      <c r="E36" s="4">
        <v>87674873.35</v>
      </c>
      <c r="F36" s="4">
        <v>87674873.35</v>
      </c>
      <c r="G36" s="26">
        <f t="shared" si="0"/>
        <v>100</v>
      </c>
      <c r="H36" s="26">
        <f t="shared" si="1"/>
        <v>48.70826297222222</v>
      </c>
      <c r="I36" s="11">
        <f t="shared" si="2"/>
        <v>58258654.8</v>
      </c>
    </row>
    <row r="37" spans="1:9" ht="125.25" customHeight="1">
      <c r="A37" s="3" t="s">
        <v>58</v>
      </c>
      <c r="B37" s="7" t="s">
        <v>174</v>
      </c>
      <c r="C37" s="16">
        <v>3760</v>
      </c>
      <c r="D37" s="4">
        <v>260000</v>
      </c>
      <c r="E37" s="4">
        <v>45000</v>
      </c>
      <c r="F37" s="4">
        <v>14235.24</v>
      </c>
      <c r="G37" s="26">
        <f t="shared" si="0"/>
        <v>31.633866666666666</v>
      </c>
      <c r="H37" s="26">
        <f t="shared" si="1"/>
        <v>5.475092307692308</v>
      </c>
      <c r="I37" s="11">
        <f t="shared" si="2"/>
        <v>10475.24</v>
      </c>
    </row>
    <row r="38" spans="1:9" ht="201" customHeight="1">
      <c r="A38" s="3" t="s">
        <v>59</v>
      </c>
      <c r="B38" s="7" t="s">
        <v>175</v>
      </c>
      <c r="C38" s="16">
        <v>0</v>
      </c>
      <c r="D38" s="4">
        <v>4000</v>
      </c>
      <c r="E38" s="4">
        <v>2000</v>
      </c>
      <c r="F38" s="4">
        <v>1000</v>
      </c>
      <c r="G38" s="26">
        <f t="shared" si="0"/>
        <v>50</v>
      </c>
      <c r="H38" s="26">
        <f t="shared" si="1"/>
        <v>25</v>
      </c>
      <c r="I38" s="11">
        <f t="shared" si="2"/>
        <v>1000</v>
      </c>
    </row>
    <row r="39" spans="1:9" ht="91.5" customHeight="1">
      <c r="A39" s="3" t="s">
        <v>60</v>
      </c>
      <c r="B39" s="7" t="s">
        <v>61</v>
      </c>
      <c r="C39" s="16">
        <v>0</v>
      </c>
      <c r="D39" s="4">
        <v>4000</v>
      </c>
      <c r="E39" s="4">
        <v>1000</v>
      </c>
      <c r="F39" s="4">
        <v>0</v>
      </c>
      <c r="G39" s="26">
        <f t="shared" si="0"/>
        <v>0</v>
      </c>
      <c r="H39" s="26">
        <f t="shared" si="1"/>
        <v>0</v>
      </c>
      <c r="I39" s="11">
        <f t="shared" si="2"/>
        <v>0</v>
      </c>
    </row>
    <row r="40" spans="1:9" ht="108.75" customHeight="1">
      <c r="A40" s="3" t="s">
        <v>62</v>
      </c>
      <c r="B40" s="7" t="s">
        <v>176</v>
      </c>
      <c r="C40" s="16">
        <v>0</v>
      </c>
      <c r="D40" s="4">
        <v>18000</v>
      </c>
      <c r="E40" s="4">
        <v>10000</v>
      </c>
      <c r="F40" s="4">
        <v>0</v>
      </c>
      <c r="G40" s="26">
        <f t="shared" si="0"/>
        <v>0</v>
      </c>
      <c r="H40" s="26">
        <f t="shared" si="1"/>
        <v>0</v>
      </c>
      <c r="I40" s="11">
        <f t="shared" si="2"/>
        <v>0</v>
      </c>
    </row>
    <row r="41" spans="1:9" ht="36" customHeight="1">
      <c r="A41" s="3" t="s">
        <v>63</v>
      </c>
      <c r="B41" s="7" t="s">
        <v>64</v>
      </c>
      <c r="C41" s="16">
        <v>1360</v>
      </c>
      <c r="D41" s="4">
        <v>80000</v>
      </c>
      <c r="E41" s="4">
        <v>11000</v>
      </c>
      <c r="F41" s="4">
        <v>864.72</v>
      </c>
      <c r="G41" s="26">
        <f t="shared" si="0"/>
        <v>7.861090909090909</v>
      </c>
      <c r="H41" s="26">
        <f t="shared" si="1"/>
        <v>1.0809000000000002</v>
      </c>
      <c r="I41" s="11">
        <f t="shared" si="2"/>
        <v>-495.28</v>
      </c>
    </row>
    <row r="42" spans="1:9" ht="66" customHeight="1">
      <c r="A42" s="3" t="s">
        <v>65</v>
      </c>
      <c r="B42" s="7" t="s">
        <v>66</v>
      </c>
      <c r="C42" s="16">
        <v>105580</v>
      </c>
      <c r="D42" s="4">
        <v>1262000</v>
      </c>
      <c r="E42" s="4">
        <v>338000</v>
      </c>
      <c r="F42" s="4">
        <v>329636.04</v>
      </c>
      <c r="G42" s="26">
        <f t="shared" si="0"/>
        <v>97.52545562130177</v>
      </c>
      <c r="H42" s="26">
        <f t="shared" si="1"/>
        <v>26.120129952456416</v>
      </c>
      <c r="I42" s="11">
        <f t="shared" si="2"/>
        <v>224056.03999999998</v>
      </c>
    </row>
    <row r="43" spans="1:9" ht="31.5">
      <c r="A43" s="3" t="s">
        <v>67</v>
      </c>
      <c r="B43" s="7" t="s">
        <v>68</v>
      </c>
      <c r="C43" s="16">
        <v>241185.57</v>
      </c>
      <c r="D43" s="4">
        <v>1500500</v>
      </c>
      <c r="E43" s="4">
        <v>299428.69</v>
      </c>
      <c r="F43" s="4">
        <v>280537.67</v>
      </c>
      <c r="G43" s="26">
        <f t="shared" si="0"/>
        <v>93.69097864336246</v>
      </c>
      <c r="H43" s="26">
        <f t="shared" si="1"/>
        <v>18.696279240253247</v>
      </c>
      <c r="I43" s="11">
        <f t="shared" si="2"/>
        <v>39352.09999999998</v>
      </c>
    </row>
    <row r="44" spans="1:9" ht="37.5" customHeight="1">
      <c r="A44" s="3" t="s">
        <v>69</v>
      </c>
      <c r="B44" s="7" t="s">
        <v>70</v>
      </c>
      <c r="C44" s="16">
        <v>217270.35</v>
      </c>
      <c r="D44" s="4">
        <v>600500</v>
      </c>
      <c r="E44" s="4">
        <v>108454.53</v>
      </c>
      <c r="F44" s="4">
        <v>80563.75</v>
      </c>
      <c r="G44" s="26">
        <f t="shared" si="0"/>
        <v>74.28343472605525</v>
      </c>
      <c r="H44" s="26">
        <f t="shared" si="1"/>
        <v>13.416111573688594</v>
      </c>
      <c r="I44" s="11">
        <f t="shared" si="2"/>
        <v>-136706.6</v>
      </c>
    </row>
    <row r="45" spans="1:9" ht="24" customHeight="1">
      <c r="A45" s="3" t="s">
        <v>71</v>
      </c>
      <c r="B45" s="7" t="s">
        <v>72</v>
      </c>
      <c r="C45" s="16">
        <v>15904458.94</v>
      </c>
      <c r="D45" s="4">
        <v>75030000</v>
      </c>
      <c r="E45" s="4">
        <v>17539380.13</v>
      </c>
      <c r="F45" s="4">
        <v>17136360.42</v>
      </c>
      <c r="G45" s="26">
        <f t="shared" si="0"/>
        <v>97.70220095001729</v>
      </c>
      <c r="H45" s="26">
        <f t="shared" si="1"/>
        <v>22.839344822071173</v>
      </c>
      <c r="I45" s="11">
        <f t="shared" si="2"/>
        <v>1231901.4800000023</v>
      </c>
    </row>
    <row r="46" spans="1:9" ht="37.5" customHeight="1">
      <c r="A46" s="3" t="s">
        <v>73</v>
      </c>
      <c r="B46" s="7" t="s">
        <v>74</v>
      </c>
      <c r="C46" s="16">
        <v>583501.57</v>
      </c>
      <c r="D46" s="4">
        <v>3005000</v>
      </c>
      <c r="E46" s="4">
        <v>670679.08</v>
      </c>
      <c r="F46" s="4">
        <v>637141.08</v>
      </c>
      <c r="G46" s="26">
        <f t="shared" si="0"/>
        <v>94.99939673084779</v>
      </c>
      <c r="H46" s="26">
        <f t="shared" si="1"/>
        <v>21.202698169717138</v>
      </c>
      <c r="I46" s="11">
        <f t="shared" si="2"/>
        <v>53639.51000000001</v>
      </c>
    </row>
    <row r="47" spans="1:9" ht="19.5" customHeight="1">
      <c r="A47" s="3" t="s">
        <v>75</v>
      </c>
      <c r="B47" s="7" t="s">
        <v>76</v>
      </c>
      <c r="C47" s="16">
        <v>1372086.01</v>
      </c>
      <c r="D47" s="4">
        <v>15006500</v>
      </c>
      <c r="E47" s="4">
        <v>3643272.46</v>
      </c>
      <c r="F47" s="4">
        <v>3642774.39</v>
      </c>
      <c r="G47" s="26">
        <f t="shared" si="0"/>
        <v>99.98632904880247</v>
      </c>
      <c r="H47" s="26">
        <f t="shared" si="1"/>
        <v>24.27464358777863</v>
      </c>
      <c r="I47" s="11">
        <f t="shared" si="2"/>
        <v>2270688.38</v>
      </c>
    </row>
    <row r="48" spans="1:9" ht="24.75" customHeight="1">
      <c r="A48" s="3" t="s">
        <v>77</v>
      </c>
      <c r="B48" s="7" t="s">
        <v>78</v>
      </c>
      <c r="C48" s="16">
        <v>28848.22</v>
      </c>
      <c r="D48" s="4">
        <v>500300</v>
      </c>
      <c r="E48" s="4">
        <v>96920.54</v>
      </c>
      <c r="F48" s="4">
        <v>82957.22</v>
      </c>
      <c r="G48" s="26">
        <f t="shared" si="0"/>
        <v>85.59302290309155</v>
      </c>
      <c r="H48" s="26">
        <f t="shared" si="1"/>
        <v>16.581495102938238</v>
      </c>
      <c r="I48" s="11">
        <f t="shared" si="2"/>
        <v>54109</v>
      </c>
    </row>
    <row r="49" spans="1:9" ht="21.75" customHeight="1">
      <c r="A49" s="3" t="s">
        <v>79</v>
      </c>
      <c r="B49" s="7" t="s">
        <v>80</v>
      </c>
      <c r="C49" s="16">
        <v>6020</v>
      </c>
      <c r="D49" s="4">
        <v>20200</v>
      </c>
      <c r="E49" s="4">
        <v>3720</v>
      </c>
      <c r="F49" s="4">
        <v>2580</v>
      </c>
      <c r="G49" s="26">
        <f t="shared" si="0"/>
        <v>69.35483870967742</v>
      </c>
      <c r="H49" s="26">
        <f t="shared" si="1"/>
        <v>12.772277227722773</v>
      </c>
      <c r="I49" s="11">
        <f t="shared" si="2"/>
        <v>-3440</v>
      </c>
    </row>
    <row r="50" spans="1:9" ht="37.5" customHeight="1">
      <c r="A50" s="3" t="s">
        <v>81</v>
      </c>
      <c r="B50" s="7" t="s">
        <v>82</v>
      </c>
      <c r="C50" s="16">
        <v>12357340.23</v>
      </c>
      <c r="D50" s="4">
        <v>61091000</v>
      </c>
      <c r="E50" s="4">
        <v>16357402.94</v>
      </c>
      <c r="F50" s="4">
        <v>16301237.54</v>
      </c>
      <c r="G50" s="26">
        <f t="shared" si="0"/>
        <v>99.65663620193243</v>
      </c>
      <c r="H50" s="26">
        <f t="shared" si="1"/>
        <v>26.68353364652731</v>
      </c>
      <c r="I50" s="11">
        <f t="shared" si="2"/>
        <v>3943897.3099999987</v>
      </c>
    </row>
    <row r="51" spans="1:9" ht="36.75" customHeight="1">
      <c r="A51" s="3" t="s">
        <v>83</v>
      </c>
      <c r="B51" s="7" t="s">
        <v>84</v>
      </c>
      <c r="C51" s="16">
        <v>5024903.92</v>
      </c>
      <c r="D51" s="4">
        <v>25420000</v>
      </c>
      <c r="E51" s="4">
        <v>7585139.63</v>
      </c>
      <c r="F51" s="4">
        <v>6098484.17</v>
      </c>
      <c r="G51" s="26">
        <f t="shared" si="0"/>
        <v>80.4004206577803</v>
      </c>
      <c r="H51" s="26">
        <f t="shared" si="1"/>
        <v>23.9908897324941</v>
      </c>
      <c r="I51" s="11">
        <f t="shared" si="2"/>
        <v>1073580.25</v>
      </c>
    </row>
    <row r="52" spans="1:9" ht="50.25" customHeight="1">
      <c r="A52" s="3" t="s">
        <v>85</v>
      </c>
      <c r="B52" s="7" t="s">
        <v>86</v>
      </c>
      <c r="C52" s="16">
        <v>6000</v>
      </c>
      <c r="D52" s="4">
        <v>29400</v>
      </c>
      <c r="E52" s="4">
        <v>7200</v>
      </c>
      <c r="F52" s="4">
        <v>5383.66</v>
      </c>
      <c r="G52" s="26">
        <f t="shared" si="0"/>
        <v>74.77305555555556</v>
      </c>
      <c r="H52" s="26">
        <f t="shared" si="1"/>
        <v>18.311768707482994</v>
      </c>
      <c r="I52" s="11">
        <f t="shared" si="2"/>
        <v>-616.3400000000001</v>
      </c>
    </row>
    <row r="53" spans="1:9" ht="33" customHeight="1">
      <c r="A53" s="3" t="s">
        <v>87</v>
      </c>
      <c r="B53" s="7" t="s">
        <v>88</v>
      </c>
      <c r="C53" s="16">
        <v>571471.19</v>
      </c>
      <c r="D53" s="4">
        <v>3406000</v>
      </c>
      <c r="E53" s="4">
        <v>842050</v>
      </c>
      <c r="F53" s="4">
        <v>746881.76</v>
      </c>
      <c r="G53" s="26">
        <f t="shared" si="0"/>
        <v>88.69802980820617</v>
      </c>
      <c r="H53" s="26">
        <f t="shared" si="1"/>
        <v>21.92841338813858</v>
      </c>
      <c r="I53" s="11">
        <f t="shared" si="2"/>
        <v>175410.57000000007</v>
      </c>
    </row>
    <row r="54" spans="1:9" ht="31.5">
      <c r="A54" s="3" t="s">
        <v>89</v>
      </c>
      <c r="B54" s="7" t="s">
        <v>90</v>
      </c>
      <c r="C54" s="16">
        <v>0</v>
      </c>
      <c r="D54" s="4">
        <v>38000</v>
      </c>
      <c r="E54" s="4">
        <v>9300</v>
      </c>
      <c r="F54" s="4">
        <v>0</v>
      </c>
      <c r="G54" s="26">
        <f t="shared" si="0"/>
        <v>0</v>
      </c>
      <c r="H54" s="26">
        <f t="shared" si="1"/>
        <v>0</v>
      </c>
      <c r="I54" s="11">
        <f t="shared" si="2"/>
        <v>0</v>
      </c>
    </row>
    <row r="55" spans="1:9" ht="68.25" customHeight="1">
      <c r="A55" s="3" t="s">
        <v>91</v>
      </c>
      <c r="B55" s="7" t="s">
        <v>92</v>
      </c>
      <c r="C55" s="16">
        <v>1079368.9</v>
      </c>
      <c r="D55" s="4">
        <v>5342074.56</v>
      </c>
      <c r="E55" s="4">
        <v>1606674.56</v>
      </c>
      <c r="F55" s="4">
        <v>1579129.5</v>
      </c>
      <c r="G55" s="26">
        <f t="shared" si="0"/>
        <v>98.28558560110642</v>
      </c>
      <c r="H55" s="26">
        <f t="shared" si="1"/>
        <v>29.560229500054003</v>
      </c>
      <c r="I55" s="11">
        <f t="shared" si="2"/>
        <v>499760.6000000001</v>
      </c>
    </row>
    <row r="56" spans="1:9" ht="31.5">
      <c r="A56" s="3" t="s">
        <v>93</v>
      </c>
      <c r="B56" s="7" t="s">
        <v>94</v>
      </c>
      <c r="C56" s="16">
        <v>162462.18</v>
      </c>
      <c r="D56" s="4">
        <v>874400</v>
      </c>
      <c r="E56" s="4">
        <v>301000</v>
      </c>
      <c r="F56" s="4">
        <v>268846.44</v>
      </c>
      <c r="G56" s="26">
        <f t="shared" si="0"/>
        <v>89.31775415282392</v>
      </c>
      <c r="H56" s="26">
        <f t="shared" si="1"/>
        <v>30.74639066788655</v>
      </c>
      <c r="I56" s="11">
        <f t="shared" si="2"/>
        <v>106384.26000000001</v>
      </c>
    </row>
    <row r="57" spans="1:9" ht="36" customHeight="1">
      <c r="A57" s="3" t="s">
        <v>95</v>
      </c>
      <c r="B57" s="7" t="s">
        <v>96</v>
      </c>
      <c r="C57" s="16">
        <v>4700</v>
      </c>
      <c r="D57" s="4">
        <v>90000</v>
      </c>
      <c r="E57" s="4">
        <v>31000</v>
      </c>
      <c r="F57" s="4">
        <v>31000</v>
      </c>
      <c r="G57" s="26">
        <f t="shared" si="0"/>
        <v>100</v>
      </c>
      <c r="H57" s="26">
        <f t="shared" si="1"/>
        <v>34.44444444444444</v>
      </c>
      <c r="I57" s="11">
        <f t="shared" si="2"/>
        <v>26300</v>
      </c>
    </row>
    <row r="58" spans="1:9" ht="15.75">
      <c r="A58" s="3" t="s">
        <v>97</v>
      </c>
      <c r="B58" s="7" t="s">
        <v>98</v>
      </c>
      <c r="C58" s="16">
        <v>91537.11</v>
      </c>
      <c r="D58" s="4">
        <v>647200</v>
      </c>
      <c r="E58" s="4">
        <v>205740</v>
      </c>
      <c r="F58" s="4">
        <v>174929.2</v>
      </c>
      <c r="G58" s="26">
        <f t="shared" si="0"/>
        <v>85.02439972781181</v>
      </c>
      <c r="H58" s="26">
        <f t="shared" si="1"/>
        <v>27.028615574783686</v>
      </c>
      <c r="I58" s="11">
        <f t="shared" si="2"/>
        <v>83392.09000000001</v>
      </c>
    </row>
    <row r="59" spans="1:9" ht="33.75" customHeight="1">
      <c r="A59" s="3" t="s">
        <v>99</v>
      </c>
      <c r="B59" s="7" t="s">
        <v>100</v>
      </c>
      <c r="C59" s="16">
        <v>1322.5</v>
      </c>
      <c r="D59" s="4">
        <v>20000</v>
      </c>
      <c r="E59" s="4">
        <v>9550</v>
      </c>
      <c r="F59" s="4">
        <v>3240</v>
      </c>
      <c r="G59" s="26">
        <f t="shared" si="0"/>
        <v>33.92670157068063</v>
      </c>
      <c r="H59" s="26">
        <f t="shared" si="1"/>
        <v>16.2</v>
      </c>
      <c r="I59" s="11">
        <f t="shared" si="2"/>
        <v>1917.5</v>
      </c>
    </row>
    <row r="60" spans="1:9" ht="49.5" customHeight="1">
      <c r="A60" s="3" t="s">
        <v>101</v>
      </c>
      <c r="B60" s="7" t="s">
        <v>102</v>
      </c>
      <c r="C60" s="16">
        <v>116.9</v>
      </c>
      <c r="D60" s="4">
        <v>15000</v>
      </c>
      <c r="E60" s="4">
        <v>7000</v>
      </c>
      <c r="F60" s="4">
        <v>0</v>
      </c>
      <c r="G60" s="26">
        <f t="shared" si="0"/>
        <v>0</v>
      </c>
      <c r="H60" s="26">
        <f t="shared" si="1"/>
        <v>0</v>
      </c>
      <c r="I60" s="11">
        <f t="shared" si="2"/>
        <v>-116.9</v>
      </c>
    </row>
    <row r="61" spans="1:9" ht="79.5" customHeight="1">
      <c r="A61" s="3" t="s">
        <v>103</v>
      </c>
      <c r="B61" s="7" t="s">
        <v>104</v>
      </c>
      <c r="C61" s="17">
        <v>0</v>
      </c>
      <c r="D61" s="4">
        <v>200000</v>
      </c>
      <c r="E61" s="4">
        <v>0</v>
      </c>
      <c r="F61" s="4">
        <v>0</v>
      </c>
      <c r="G61" s="26" t="e">
        <f t="shared" si="0"/>
        <v>#DIV/0!</v>
      </c>
      <c r="H61" s="26">
        <f t="shared" si="1"/>
        <v>0</v>
      </c>
      <c r="I61" s="11">
        <f t="shared" si="2"/>
        <v>0</v>
      </c>
    </row>
    <row r="62" spans="1:9" ht="81" customHeight="1">
      <c r="A62" s="3" t="s">
        <v>105</v>
      </c>
      <c r="B62" s="7" t="s">
        <v>106</v>
      </c>
      <c r="C62" s="16">
        <v>7503.63</v>
      </c>
      <c r="D62" s="4">
        <v>31000</v>
      </c>
      <c r="E62" s="4">
        <v>14600</v>
      </c>
      <c r="F62" s="4">
        <v>6458.57</v>
      </c>
      <c r="G62" s="26">
        <f t="shared" si="0"/>
        <v>44.236780821917804</v>
      </c>
      <c r="H62" s="26">
        <f t="shared" si="1"/>
        <v>20.834096774193547</v>
      </c>
      <c r="I62" s="11">
        <f t="shared" si="2"/>
        <v>-1045.0600000000004</v>
      </c>
    </row>
    <row r="63" spans="1:9" ht="86.25" customHeight="1">
      <c r="A63" s="3" t="s">
        <v>107</v>
      </c>
      <c r="B63" s="7" t="s">
        <v>108</v>
      </c>
      <c r="C63" s="16">
        <v>218762.36</v>
      </c>
      <c r="D63" s="4">
        <v>250000</v>
      </c>
      <c r="E63" s="4">
        <v>160000</v>
      </c>
      <c r="F63" s="4">
        <v>95926.14</v>
      </c>
      <c r="G63" s="26">
        <f t="shared" si="0"/>
        <v>59.9538375</v>
      </c>
      <c r="H63" s="26">
        <f t="shared" si="1"/>
        <v>38.370456</v>
      </c>
      <c r="I63" s="11">
        <f t="shared" si="2"/>
        <v>-122836.21999999999</v>
      </c>
    </row>
    <row r="64" spans="1:9" ht="48" customHeight="1">
      <c r="A64" s="3" t="s">
        <v>109</v>
      </c>
      <c r="B64" s="7" t="s">
        <v>110</v>
      </c>
      <c r="C64" s="16">
        <v>25000</v>
      </c>
      <c r="D64" s="4">
        <v>30000</v>
      </c>
      <c r="E64" s="4">
        <v>30000</v>
      </c>
      <c r="F64" s="4">
        <v>30000</v>
      </c>
      <c r="G64" s="26">
        <f t="shared" si="0"/>
        <v>100</v>
      </c>
      <c r="H64" s="26">
        <f t="shared" si="1"/>
        <v>100</v>
      </c>
      <c r="I64" s="11">
        <f t="shared" si="2"/>
        <v>5000</v>
      </c>
    </row>
    <row r="65" spans="1:9" ht="26.25" customHeight="1">
      <c r="A65" s="3" t="s">
        <v>111</v>
      </c>
      <c r="B65" s="7" t="s">
        <v>112</v>
      </c>
      <c r="C65" s="16">
        <v>131106.72</v>
      </c>
      <c r="D65" s="4">
        <v>569200</v>
      </c>
      <c r="E65" s="4">
        <v>287200</v>
      </c>
      <c r="F65" s="4">
        <v>144804.72</v>
      </c>
      <c r="G65" s="26">
        <f t="shared" si="0"/>
        <v>50.41947075208913</v>
      </c>
      <c r="H65" s="26">
        <f t="shared" si="1"/>
        <v>25.440042164441323</v>
      </c>
      <c r="I65" s="11">
        <f t="shared" si="2"/>
        <v>13698</v>
      </c>
    </row>
    <row r="66" spans="1:9" ht="15.75">
      <c r="A66" s="3" t="s">
        <v>113</v>
      </c>
      <c r="B66" s="7" t="s">
        <v>114</v>
      </c>
      <c r="C66" s="16">
        <v>82439.69</v>
      </c>
      <c r="D66" s="4">
        <v>324000</v>
      </c>
      <c r="E66" s="4">
        <v>146768</v>
      </c>
      <c r="F66" s="4">
        <v>108319.02</v>
      </c>
      <c r="G66" s="26">
        <f t="shared" si="0"/>
        <v>73.80288618772485</v>
      </c>
      <c r="H66" s="26">
        <f t="shared" si="1"/>
        <v>33.4317962962963</v>
      </c>
      <c r="I66" s="11">
        <f t="shared" si="2"/>
        <v>25879.33</v>
      </c>
    </row>
    <row r="67" spans="1:9" ht="21.75" customHeight="1">
      <c r="A67" s="8" t="s">
        <v>115</v>
      </c>
      <c r="B67" s="9" t="s">
        <v>116</v>
      </c>
      <c r="C67" s="10">
        <f>SUM(C68:C73)</f>
        <v>2233892.39</v>
      </c>
      <c r="D67" s="11">
        <f>SUM(D68:D73)</f>
        <v>12588000</v>
      </c>
      <c r="E67" s="11">
        <f>SUM(E68:E73)</f>
        <v>4094825</v>
      </c>
      <c r="F67" s="11">
        <f>SUM(F68:F73)</f>
        <v>3077116.0099999993</v>
      </c>
      <c r="G67" s="12">
        <f t="shared" si="0"/>
        <v>75.14645949460598</v>
      </c>
      <c r="H67" s="12">
        <f t="shared" si="1"/>
        <v>24.44483643152208</v>
      </c>
      <c r="I67" s="11">
        <f t="shared" si="2"/>
        <v>843223.6199999992</v>
      </c>
    </row>
    <row r="68" spans="1:9" ht="33.75" customHeight="1">
      <c r="A68" s="3" t="s">
        <v>117</v>
      </c>
      <c r="B68" s="7" t="s">
        <v>118</v>
      </c>
      <c r="C68" s="16">
        <v>23978</v>
      </c>
      <c r="D68" s="4">
        <v>610000</v>
      </c>
      <c r="E68" s="4">
        <v>32000</v>
      </c>
      <c r="F68" s="4">
        <v>16538.2</v>
      </c>
      <c r="G68" s="26">
        <f t="shared" si="0"/>
        <v>51.681875</v>
      </c>
      <c r="H68" s="26">
        <f t="shared" si="1"/>
        <v>2.7111803278688527</v>
      </c>
      <c r="I68" s="11">
        <f t="shared" si="2"/>
        <v>-7439.799999999999</v>
      </c>
    </row>
    <row r="69" spans="1:9" ht="45.75" customHeight="1">
      <c r="A69" s="3" t="s">
        <v>119</v>
      </c>
      <c r="B69" s="7" t="s">
        <v>120</v>
      </c>
      <c r="C69" s="16">
        <v>15431</v>
      </c>
      <c r="D69" s="4">
        <v>330000</v>
      </c>
      <c r="E69" s="4">
        <v>134600</v>
      </c>
      <c r="F69" s="4">
        <v>12160</v>
      </c>
      <c r="G69" s="26">
        <f t="shared" si="0"/>
        <v>9.034175334323923</v>
      </c>
      <c r="H69" s="26">
        <f t="shared" si="1"/>
        <v>3.6848484848484846</v>
      </c>
      <c r="I69" s="11">
        <f t="shared" si="2"/>
        <v>-3271</v>
      </c>
    </row>
    <row r="70" spans="1:9" ht="15.75">
      <c r="A70" s="3" t="s">
        <v>121</v>
      </c>
      <c r="B70" s="7" t="s">
        <v>122</v>
      </c>
      <c r="C70" s="16">
        <v>767431.51</v>
      </c>
      <c r="D70" s="4">
        <v>4031200</v>
      </c>
      <c r="E70" s="4">
        <v>1393125</v>
      </c>
      <c r="F70" s="4">
        <v>1092454.66</v>
      </c>
      <c r="G70" s="26">
        <f t="shared" si="0"/>
        <v>78.41756195603409</v>
      </c>
      <c r="H70" s="26">
        <f t="shared" si="1"/>
        <v>27.099986604485014</v>
      </c>
      <c r="I70" s="11">
        <f t="shared" si="2"/>
        <v>325023.1499999999</v>
      </c>
    </row>
    <row r="71" spans="1:9" ht="31.5" customHeight="1">
      <c r="A71" s="3" t="s">
        <v>123</v>
      </c>
      <c r="B71" s="7" t="s">
        <v>124</v>
      </c>
      <c r="C71" s="16">
        <v>596568.98</v>
      </c>
      <c r="D71" s="4">
        <v>3449900</v>
      </c>
      <c r="E71" s="4">
        <v>1181400</v>
      </c>
      <c r="F71" s="4">
        <v>829068.88</v>
      </c>
      <c r="G71" s="26">
        <f t="shared" si="0"/>
        <v>70.17681394955137</v>
      </c>
      <c r="H71" s="26">
        <f t="shared" si="1"/>
        <v>24.031678599379692</v>
      </c>
      <c r="I71" s="11">
        <f t="shared" si="2"/>
        <v>232499.90000000002</v>
      </c>
    </row>
    <row r="72" spans="1:9" ht="23.25" customHeight="1">
      <c r="A72" s="3" t="s">
        <v>125</v>
      </c>
      <c r="B72" s="7" t="s">
        <v>126</v>
      </c>
      <c r="C72" s="16">
        <v>736309.66</v>
      </c>
      <c r="D72" s="4">
        <v>3888100</v>
      </c>
      <c r="E72" s="4">
        <v>1251000</v>
      </c>
      <c r="F72" s="4">
        <v>1034589.7</v>
      </c>
      <c r="G72" s="26">
        <f aca="true" t="shared" si="3" ref="G72:G95">SUM(F72/E72*100)</f>
        <v>82.70101518784972</v>
      </c>
      <c r="H72" s="26">
        <f aca="true" t="shared" si="4" ref="H72:H95">SUM(F72/D72*100)</f>
        <v>26.609132995550528</v>
      </c>
      <c r="I72" s="11">
        <f aca="true" t="shared" si="5" ref="I72:I95">SUM(F72-C72)</f>
        <v>298280.0399999999</v>
      </c>
    </row>
    <row r="73" spans="1:9" ht="24" customHeight="1">
      <c r="A73" s="3" t="s">
        <v>127</v>
      </c>
      <c r="B73" s="7" t="s">
        <v>128</v>
      </c>
      <c r="C73" s="16">
        <v>94173.24</v>
      </c>
      <c r="D73" s="4">
        <v>278800</v>
      </c>
      <c r="E73" s="4">
        <v>102700</v>
      </c>
      <c r="F73" s="4">
        <v>92304.57</v>
      </c>
      <c r="G73" s="26">
        <f t="shared" si="3"/>
        <v>89.87786757546252</v>
      </c>
      <c r="H73" s="26">
        <f t="shared" si="4"/>
        <v>33.107808464849356</v>
      </c>
      <c r="I73" s="11">
        <f t="shared" si="5"/>
        <v>-1868.6699999999983</v>
      </c>
    </row>
    <row r="74" spans="1:9" ht="25.5" customHeight="1">
      <c r="A74" s="8" t="s">
        <v>129</v>
      </c>
      <c r="B74" s="9" t="s">
        <v>130</v>
      </c>
      <c r="C74" s="10">
        <f>SUM(C75:C78)</f>
        <v>776681.48</v>
      </c>
      <c r="D74" s="11">
        <f>SUM(D75:D78)</f>
        <v>3060830</v>
      </c>
      <c r="E74" s="11">
        <f>SUM(E75:E78)</f>
        <v>1311300</v>
      </c>
      <c r="F74" s="11">
        <f>SUM(F75:F78)</f>
        <v>1019851.44</v>
      </c>
      <c r="G74" s="12">
        <f t="shared" si="3"/>
        <v>77.77407458247541</v>
      </c>
      <c r="H74" s="12">
        <f t="shared" si="4"/>
        <v>33.319440805271775</v>
      </c>
      <c r="I74" s="11">
        <f t="shared" si="5"/>
        <v>243169.95999999996</v>
      </c>
    </row>
    <row r="75" spans="1:9" ht="36" customHeight="1">
      <c r="A75" s="3" t="s">
        <v>131</v>
      </c>
      <c r="B75" s="7" t="s">
        <v>132</v>
      </c>
      <c r="C75" s="16">
        <v>3720</v>
      </c>
      <c r="D75" s="4">
        <v>20000</v>
      </c>
      <c r="E75" s="4">
        <v>11000</v>
      </c>
      <c r="F75" s="4">
        <v>2660</v>
      </c>
      <c r="G75" s="26">
        <f t="shared" si="3"/>
        <v>24.181818181818183</v>
      </c>
      <c r="H75" s="26">
        <f t="shared" si="4"/>
        <v>13.3</v>
      </c>
      <c r="I75" s="11">
        <f t="shared" si="5"/>
        <v>-1060</v>
      </c>
    </row>
    <row r="76" spans="1:9" ht="29.25" customHeight="1">
      <c r="A76" s="3" t="s">
        <v>133</v>
      </c>
      <c r="B76" s="7" t="s">
        <v>134</v>
      </c>
      <c r="C76" s="16">
        <v>391800.34</v>
      </c>
      <c r="D76" s="4">
        <v>1391830</v>
      </c>
      <c r="E76" s="4">
        <v>694740</v>
      </c>
      <c r="F76" s="4">
        <v>480631.51</v>
      </c>
      <c r="G76" s="26">
        <f t="shared" si="3"/>
        <v>69.18149379624032</v>
      </c>
      <c r="H76" s="26">
        <f t="shared" si="4"/>
        <v>34.53234303039883</v>
      </c>
      <c r="I76" s="11">
        <f t="shared" si="5"/>
        <v>88831.16999999998</v>
      </c>
    </row>
    <row r="77" spans="1:9" ht="31.5" customHeight="1">
      <c r="A77" s="3" t="s">
        <v>135</v>
      </c>
      <c r="B77" s="7" t="s">
        <v>136</v>
      </c>
      <c r="C77" s="16">
        <v>184661.14</v>
      </c>
      <c r="D77" s="4">
        <v>789000</v>
      </c>
      <c r="E77" s="4">
        <v>285300</v>
      </c>
      <c r="F77" s="4">
        <v>267100</v>
      </c>
      <c r="G77" s="26">
        <f t="shared" si="3"/>
        <v>93.62075008762706</v>
      </c>
      <c r="H77" s="26">
        <f t="shared" si="4"/>
        <v>33.852978453738906</v>
      </c>
      <c r="I77" s="11">
        <f t="shared" si="5"/>
        <v>82438.85999999999</v>
      </c>
    </row>
    <row r="78" spans="1:9" ht="15.75">
      <c r="A78" s="3" t="s">
        <v>137</v>
      </c>
      <c r="B78" s="7" t="s">
        <v>138</v>
      </c>
      <c r="C78" s="16">
        <v>196500</v>
      </c>
      <c r="D78" s="4">
        <v>860000</v>
      </c>
      <c r="E78" s="4">
        <v>320260</v>
      </c>
      <c r="F78" s="4">
        <v>269459.93</v>
      </c>
      <c r="G78" s="26">
        <f t="shared" si="3"/>
        <v>84.13786610878661</v>
      </c>
      <c r="H78" s="26">
        <f t="shared" si="4"/>
        <v>31.332549999999998</v>
      </c>
      <c r="I78" s="11">
        <f t="shared" si="5"/>
        <v>72959.93</v>
      </c>
    </row>
    <row r="79" spans="1:9" ht="15.75">
      <c r="A79" s="18">
        <v>7200</v>
      </c>
      <c r="B79" s="21" t="s">
        <v>182</v>
      </c>
      <c r="C79" s="11">
        <v>60000</v>
      </c>
      <c r="D79" s="11">
        <v>0</v>
      </c>
      <c r="E79" s="11">
        <v>0</v>
      </c>
      <c r="F79" s="11">
        <v>0</v>
      </c>
      <c r="G79" s="12">
        <v>0</v>
      </c>
      <c r="H79" s="12">
        <v>0</v>
      </c>
      <c r="I79" s="11">
        <f t="shared" si="5"/>
        <v>-60000</v>
      </c>
    </row>
    <row r="80" spans="1:9" ht="15.75">
      <c r="A80" s="19">
        <v>7212</v>
      </c>
      <c r="B80" s="23" t="s">
        <v>183</v>
      </c>
      <c r="C80" s="20">
        <v>60000</v>
      </c>
      <c r="D80" s="4">
        <v>0</v>
      </c>
      <c r="E80" s="4">
        <v>0</v>
      </c>
      <c r="F80" s="4">
        <v>0</v>
      </c>
      <c r="G80" s="26">
        <v>0</v>
      </c>
      <c r="H80" s="26">
        <v>0</v>
      </c>
      <c r="I80" s="11">
        <f t="shared" si="5"/>
        <v>-60000</v>
      </c>
    </row>
    <row r="81" spans="1:9" ht="31.5">
      <c r="A81" s="8" t="s">
        <v>139</v>
      </c>
      <c r="B81" s="22" t="s">
        <v>140</v>
      </c>
      <c r="C81" s="11">
        <f>SUM(C82)</f>
        <v>0</v>
      </c>
      <c r="D81" s="11">
        <f>SUM(D82)</f>
        <v>25000</v>
      </c>
      <c r="E81" s="11">
        <f>SUM(E82)</f>
        <v>0</v>
      </c>
      <c r="F81" s="11">
        <f>SUM(F82)</f>
        <v>0</v>
      </c>
      <c r="G81" s="12">
        <v>0</v>
      </c>
      <c r="H81" s="12">
        <f t="shared" si="4"/>
        <v>0</v>
      </c>
      <c r="I81" s="11">
        <f t="shared" si="5"/>
        <v>0</v>
      </c>
    </row>
    <row r="82" spans="1:9" ht="35.25" customHeight="1">
      <c r="A82" s="3" t="s">
        <v>141</v>
      </c>
      <c r="B82" s="7" t="s">
        <v>142</v>
      </c>
      <c r="C82" s="4">
        <v>0</v>
      </c>
      <c r="D82" s="4">
        <v>25000</v>
      </c>
      <c r="E82" s="4">
        <v>0</v>
      </c>
      <c r="F82" s="4">
        <v>0</v>
      </c>
      <c r="G82" s="26">
        <v>0</v>
      </c>
      <c r="H82" s="26">
        <f t="shared" si="4"/>
        <v>0</v>
      </c>
      <c r="I82" s="11">
        <f t="shared" si="5"/>
        <v>0</v>
      </c>
    </row>
    <row r="83" spans="1:9" ht="31.5">
      <c r="A83" s="8" t="s">
        <v>143</v>
      </c>
      <c r="B83" s="9" t="s">
        <v>144</v>
      </c>
      <c r="C83" s="11">
        <f>SUM(C84)</f>
        <v>0</v>
      </c>
      <c r="D83" s="11">
        <f>SUM(D84)</f>
        <v>15000</v>
      </c>
      <c r="E83" s="11">
        <f>SUM(E84)</f>
        <v>0</v>
      </c>
      <c r="F83" s="11">
        <f>SUM(F84)</f>
        <v>0</v>
      </c>
      <c r="G83" s="12">
        <v>0</v>
      </c>
      <c r="H83" s="12">
        <f t="shared" si="4"/>
        <v>0</v>
      </c>
      <c r="I83" s="11">
        <f t="shared" si="5"/>
        <v>0</v>
      </c>
    </row>
    <row r="84" spans="1:9" ht="31.5">
      <c r="A84" s="3" t="s">
        <v>145</v>
      </c>
      <c r="B84" s="7" t="s">
        <v>146</v>
      </c>
      <c r="C84" s="4">
        <v>0</v>
      </c>
      <c r="D84" s="4">
        <v>15000</v>
      </c>
      <c r="E84" s="4">
        <v>0</v>
      </c>
      <c r="F84" s="4">
        <v>0</v>
      </c>
      <c r="G84" s="26">
        <v>0</v>
      </c>
      <c r="H84" s="26">
        <f t="shared" si="4"/>
        <v>0</v>
      </c>
      <c r="I84" s="11">
        <f t="shared" si="5"/>
        <v>0</v>
      </c>
    </row>
    <row r="85" spans="1:9" ht="34.5" customHeight="1">
      <c r="A85" s="8" t="s">
        <v>147</v>
      </c>
      <c r="B85" s="9" t="s">
        <v>148</v>
      </c>
      <c r="C85" s="11">
        <f>SUM(C86)</f>
        <v>29977.5</v>
      </c>
      <c r="D85" s="11">
        <f>SUM(D86)</f>
        <v>40000</v>
      </c>
      <c r="E85" s="11">
        <f>SUM(E86)</f>
        <v>40000</v>
      </c>
      <c r="F85" s="11">
        <f>SUM(F86)</f>
        <v>0</v>
      </c>
      <c r="G85" s="12">
        <f t="shared" si="3"/>
        <v>0</v>
      </c>
      <c r="H85" s="12">
        <f t="shared" si="4"/>
        <v>0</v>
      </c>
      <c r="I85" s="11">
        <f t="shared" si="5"/>
        <v>-29977.5</v>
      </c>
    </row>
    <row r="86" spans="1:9" ht="51" customHeight="1">
      <c r="A86" s="3" t="s">
        <v>149</v>
      </c>
      <c r="B86" s="7" t="s">
        <v>150</v>
      </c>
      <c r="C86" s="16">
        <v>29977.5</v>
      </c>
      <c r="D86" s="4">
        <v>40000</v>
      </c>
      <c r="E86" s="4">
        <v>40000</v>
      </c>
      <c r="F86" s="4">
        <v>0</v>
      </c>
      <c r="G86" s="26">
        <f t="shared" si="3"/>
        <v>0</v>
      </c>
      <c r="H86" s="26">
        <f t="shared" si="4"/>
        <v>0</v>
      </c>
      <c r="I86" s="11">
        <f t="shared" si="5"/>
        <v>-29977.5</v>
      </c>
    </row>
    <row r="87" spans="1:9" ht="22.5" customHeight="1">
      <c r="A87" s="8" t="s">
        <v>151</v>
      </c>
      <c r="B87" s="9" t="s">
        <v>152</v>
      </c>
      <c r="C87" s="10">
        <f>SUM(C88:C92)</f>
        <v>7465375</v>
      </c>
      <c r="D87" s="11">
        <f>SUM(D88:D92)</f>
        <v>27213132</v>
      </c>
      <c r="E87" s="11">
        <f>SUM(E88:E92)</f>
        <v>8661342</v>
      </c>
      <c r="F87" s="10">
        <f>SUM(F88:F92)</f>
        <v>7554224.45</v>
      </c>
      <c r="G87" s="12">
        <f t="shared" si="3"/>
        <v>87.21771349058841</v>
      </c>
      <c r="H87" s="12">
        <f t="shared" si="4"/>
        <v>27.759481892786177</v>
      </c>
      <c r="I87" s="11">
        <f t="shared" si="5"/>
        <v>88849.45000000019</v>
      </c>
    </row>
    <row r="88" spans="1:9" ht="15.75">
      <c r="A88" s="3" t="s">
        <v>153</v>
      </c>
      <c r="B88" s="7" t="s">
        <v>154</v>
      </c>
      <c r="C88" s="16">
        <v>0</v>
      </c>
      <c r="D88" s="4">
        <v>550000</v>
      </c>
      <c r="E88" s="4">
        <v>300000</v>
      </c>
      <c r="F88" s="4">
        <v>0</v>
      </c>
      <c r="G88" s="26">
        <f t="shared" si="3"/>
        <v>0</v>
      </c>
      <c r="H88" s="26">
        <f t="shared" si="4"/>
        <v>0</v>
      </c>
      <c r="I88" s="11">
        <f t="shared" si="5"/>
        <v>0</v>
      </c>
    </row>
    <row r="89" spans="1:9" ht="15.75">
      <c r="A89" s="3" t="s">
        <v>155</v>
      </c>
      <c r="B89" s="7" t="s">
        <v>156</v>
      </c>
      <c r="C89" s="16">
        <v>0</v>
      </c>
      <c r="D89" s="4">
        <v>200</v>
      </c>
      <c r="E89" s="4">
        <v>200</v>
      </c>
      <c r="F89" s="4">
        <v>199.85</v>
      </c>
      <c r="G89" s="26">
        <f t="shared" si="3"/>
        <v>99.925</v>
      </c>
      <c r="H89" s="26">
        <f t="shared" si="4"/>
        <v>99.925</v>
      </c>
      <c r="I89" s="11">
        <f t="shared" si="5"/>
        <v>199.85</v>
      </c>
    </row>
    <row r="90" spans="1:9" ht="45" customHeight="1">
      <c r="A90" s="3" t="s">
        <v>157</v>
      </c>
      <c r="B90" s="7" t="s">
        <v>158</v>
      </c>
      <c r="C90" s="16">
        <v>0</v>
      </c>
      <c r="D90" s="4">
        <v>190000</v>
      </c>
      <c r="E90" s="4">
        <v>7500</v>
      </c>
      <c r="F90" s="4">
        <v>0</v>
      </c>
      <c r="G90" s="26">
        <f t="shared" si="3"/>
        <v>0</v>
      </c>
      <c r="H90" s="26">
        <f t="shared" si="4"/>
        <v>0</v>
      </c>
      <c r="I90" s="11">
        <f t="shared" si="5"/>
        <v>0</v>
      </c>
    </row>
    <row r="91" spans="1:9" ht="15.75">
      <c r="A91" s="3" t="s">
        <v>159</v>
      </c>
      <c r="B91" s="7" t="s">
        <v>114</v>
      </c>
      <c r="C91" s="16">
        <v>79203</v>
      </c>
      <c r="D91" s="4">
        <v>798000</v>
      </c>
      <c r="E91" s="4">
        <v>394700</v>
      </c>
      <c r="F91" s="4">
        <v>116444.6</v>
      </c>
      <c r="G91" s="26">
        <f t="shared" si="3"/>
        <v>29.50205219153788</v>
      </c>
      <c r="H91" s="26">
        <f t="shared" si="4"/>
        <v>14.592055137844612</v>
      </c>
      <c r="I91" s="11">
        <f t="shared" si="5"/>
        <v>37241.600000000006</v>
      </c>
    </row>
    <row r="92" spans="1:9" ht="15.75">
      <c r="A92" s="3" t="s">
        <v>160</v>
      </c>
      <c r="B92" s="7" t="s">
        <v>161</v>
      </c>
      <c r="C92" s="16">
        <v>7386172</v>
      </c>
      <c r="D92" s="4">
        <v>25674932</v>
      </c>
      <c r="E92" s="4">
        <v>7958942</v>
      </c>
      <c r="F92" s="4">
        <v>7437580</v>
      </c>
      <c r="G92" s="26">
        <f t="shared" si="3"/>
        <v>93.44935545453153</v>
      </c>
      <c r="H92" s="26">
        <f t="shared" si="4"/>
        <v>28.96825588476729</v>
      </c>
      <c r="I92" s="11">
        <f t="shared" si="5"/>
        <v>51408</v>
      </c>
    </row>
    <row r="93" spans="1:9" ht="30" customHeight="1">
      <c r="A93" s="32" t="s">
        <v>177</v>
      </c>
      <c r="B93" s="33"/>
      <c r="C93" s="11">
        <f>SUM(C7+C9+C21+C30+C67+C74+C81+C83+C85+C87+C79)</f>
        <v>114014419.71000001</v>
      </c>
      <c r="D93" s="11">
        <f>SUM(D7+D9+D21+D30+D67+D74+D81+D83+D85+D87)</f>
        <v>679972560.56</v>
      </c>
      <c r="E93" s="11">
        <f>SUM(E7+E9+E21+E30+E67+E74+E81+E83+E85+E87)</f>
        <v>215418815.45999998</v>
      </c>
      <c r="F93" s="11">
        <f>SUM(F7+F9+F21+F30+F67+F74+F81+F83+F85+F87)</f>
        <v>207281331.67999995</v>
      </c>
      <c r="G93" s="12">
        <f t="shared" si="3"/>
        <v>96.22248234787503</v>
      </c>
      <c r="H93" s="12">
        <f t="shared" si="4"/>
        <v>30.48377886150153</v>
      </c>
      <c r="I93" s="11">
        <f t="shared" si="5"/>
        <v>93266911.96999994</v>
      </c>
    </row>
    <row r="94" spans="1:9" ht="31.5">
      <c r="A94" s="28">
        <v>8106</v>
      </c>
      <c r="B94" s="29" t="s">
        <v>178</v>
      </c>
      <c r="C94" s="25">
        <v>40000</v>
      </c>
      <c r="D94" s="4">
        <v>210000</v>
      </c>
      <c r="E94" s="4">
        <v>43200</v>
      </c>
      <c r="F94" s="4">
        <v>0</v>
      </c>
      <c r="G94" s="27">
        <f t="shared" si="3"/>
        <v>0</v>
      </c>
      <c r="H94" s="27">
        <f t="shared" si="4"/>
        <v>0</v>
      </c>
      <c r="I94" s="11">
        <f t="shared" si="5"/>
        <v>-40000</v>
      </c>
    </row>
    <row r="95" spans="1:62" s="15" customFormat="1" ht="21.75" customHeight="1">
      <c r="A95" s="10"/>
      <c r="B95" s="10" t="s">
        <v>179</v>
      </c>
      <c r="C95" s="10">
        <f>SUM(C93:C94)</f>
        <v>114054419.71000001</v>
      </c>
      <c r="D95" s="11">
        <f>SUM(D93:D94)</f>
        <v>680182560.56</v>
      </c>
      <c r="E95" s="11">
        <f>SUM(E93:E94)</f>
        <v>215462015.45999998</v>
      </c>
      <c r="F95" s="11">
        <f>SUM(F93:F94)</f>
        <v>207281331.67999995</v>
      </c>
      <c r="G95" s="12">
        <f t="shared" si="3"/>
        <v>96.20318980005143</v>
      </c>
      <c r="H95" s="12">
        <f t="shared" si="4"/>
        <v>30.474367280064268</v>
      </c>
      <c r="I95" s="11">
        <f t="shared" si="5"/>
        <v>93226911.96999994</v>
      </c>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row>
    <row r="97" spans="1:9" ht="18.75">
      <c r="A97" s="30" t="s">
        <v>184</v>
      </c>
      <c r="B97" s="30"/>
      <c r="C97" s="31"/>
      <c r="D97" s="31"/>
      <c r="E97" s="31"/>
      <c r="F97" s="31"/>
      <c r="G97" s="36" t="s">
        <v>185</v>
      </c>
      <c r="H97" s="36"/>
      <c r="I97" s="36"/>
    </row>
  </sheetData>
  <mergeCells count="4">
    <mergeCell ref="A93:B93"/>
    <mergeCell ref="A2:J2"/>
    <mergeCell ref="A3:J3"/>
    <mergeCell ref="G97:I97"/>
  </mergeCells>
  <printOptions/>
  <pageMargins left="0.47" right="0.28" top="0.27" bottom="0.24" header="0" footer="0"/>
  <pageSetup fitToHeight="500"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2017-04-19T12:22:42Z</cp:lastPrinted>
  <dcterms:created xsi:type="dcterms:W3CDTF">2017-04-18T07:28:32Z</dcterms:created>
  <dcterms:modified xsi:type="dcterms:W3CDTF">2017-04-19T12:25:32Z</dcterms:modified>
  <cp:category/>
  <cp:version/>
  <cp:contentType/>
  <cp:contentStatus/>
</cp:coreProperties>
</file>